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scheer/Downloads/"/>
    </mc:Choice>
  </mc:AlternateContent>
  <xr:revisionPtr revIDLastSave="0" documentId="13_ncr:1_{AEDC71DF-0F5C-2646-9ADA-182E3755FA41}" xr6:coauthVersionLast="47" xr6:coauthVersionMax="47" xr10:uidLastSave="{00000000-0000-0000-0000-000000000000}"/>
  <bookViews>
    <workbookView xWindow="4380" yWindow="2060" windowWidth="24960" windowHeight="18360" xr2:uid="{64D8880D-6687-C44B-8F9C-40EBDFD7F49A}"/>
  </bookViews>
  <sheets>
    <sheet name="Equipment Order Form" sheetId="1" r:id="rId1"/>
    <sheet name="Parts, Accessories &amp; Kits" sheetId="2" r:id="rId2"/>
  </sheets>
  <definedNames>
    <definedName name="_xlnm._FilterDatabase" localSheetId="1" hidden="1">'Parts, Accessories &amp; Kits'!$A$1:$A$3</definedName>
    <definedName name="_xlnm.Print_Area" localSheetId="0">'Equipment Order Form'!$A$1:$J$55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D24" i="2"/>
  <c r="D25" i="2"/>
  <c r="D26" i="2"/>
  <c r="D27" i="2"/>
  <c r="D28" i="2"/>
  <c r="D29" i="2"/>
  <c r="D30" i="2"/>
  <c r="D31" i="2"/>
  <c r="D23" i="2"/>
  <c r="D15" i="2"/>
  <c r="D16" i="2"/>
  <c r="D17" i="2"/>
  <c r="D18" i="2"/>
  <c r="D19" i="2"/>
  <c r="D14" i="2"/>
  <c r="D4" i="2"/>
  <c r="D5" i="2"/>
  <c r="D6" i="2"/>
  <c r="D7" i="2"/>
  <c r="D8" i="2"/>
  <c r="D9" i="2"/>
  <c r="D10" i="2"/>
  <c r="D3" i="2"/>
  <c r="J19" i="1"/>
  <c r="J20" i="1"/>
  <c r="J21" i="1"/>
  <c r="J22" i="1"/>
  <c r="J23" i="1"/>
  <c r="J24" i="1"/>
  <c r="J25" i="1"/>
  <c r="J26" i="1"/>
  <c r="J27" i="1"/>
  <c r="J28" i="1"/>
  <c r="J18" i="1"/>
  <c r="J6" i="1"/>
  <c r="J7" i="1"/>
  <c r="J8" i="1"/>
  <c r="J9" i="1"/>
  <c r="J10" i="1"/>
  <c r="J11" i="1"/>
  <c r="J12" i="1"/>
  <c r="J13" i="1"/>
  <c r="J14" i="1"/>
  <c r="J5" i="1"/>
  <c r="D33" i="1"/>
  <c r="D32" i="1"/>
  <c r="D28" i="1"/>
  <c r="D27" i="1"/>
  <c r="D22" i="1"/>
  <c r="D23" i="1"/>
  <c r="D21" i="1"/>
  <c r="E17" i="1"/>
  <c r="E7" i="1"/>
  <c r="E8" i="1"/>
  <c r="E9" i="1"/>
  <c r="E10" i="1"/>
  <c r="E11" i="1"/>
  <c r="E12" i="1"/>
  <c r="E13" i="1"/>
  <c r="E14" i="1"/>
  <c r="E15" i="1"/>
  <c r="E16" i="1"/>
  <c r="E6" i="1"/>
  <c r="J30" i="1" l="1"/>
</calcChain>
</file>

<file path=xl/sharedStrings.xml><?xml version="1.0" encoding="utf-8"?>
<sst xmlns="http://schemas.openxmlformats.org/spreadsheetml/2006/main" count="181" uniqueCount="151">
  <si>
    <t>BOWS</t>
  </si>
  <si>
    <t>Price</t>
  </si>
  <si>
    <t>Amount</t>
  </si>
  <si>
    <t>EQUIPMENT</t>
  </si>
  <si>
    <t>5 Dozen Easton Arrows</t>
  </si>
  <si>
    <t>MORRELL TARGETS</t>
  </si>
  <si>
    <t>Morrell Eternity Target - 80cm</t>
  </si>
  <si>
    <r>
      <rPr>
        <b/>
        <sz val="12"/>
        <color theme="0"/>
        <rFont val="Calibri"/>
        <family val="2"/>
        <scheme val="minor"/>
      </rPr>
      <t>Centershot Equipment</t>
    </r>
    <r>
      <rPr>
        <sz val="12"/>
        <color theme="0"/>
        <rFont val="Calibri"/>
        <family val="2"/>
        <scheme val="minor"/>
      </rPr>
      <t xml:space="preserve"> (continued)</t>
    </r>
  </si>
  <si>
    <t>Shipping Information</t>
  </si>
  <si>
    <t>Shipping Address:</t>
  </si>
  <si>
    <t>Check #</t>
  </si>
  <si>
    <t>Security Code:</t>
  </si>
  <si>
    <t>X</t>
  </si>
  <si>
    <t xml:space="preserve">First Time Orders must submit a copy of your 501(c)(3) AND Sales Tax Exemption </t>
  </si>
  <si>
    <t>I authorize Centershot Ministires to make the above charges to my credit card</t>
  </si>
  <si>
    <t>GRAND TOTAL:</t>
  </si>
  <si>
    <t>** Contact us for shipping costs to other areas **</t>
  </si>
  <si>
    <t>Original Genesis</t>
  </si>
  <si>
    <t>Red</t>
  </si>
  <si>
    <t>Orange</t>
  </si>
  <si>
    <t>Yellow</t>
  </si>
  <si>
    <t>Green</t>
  </si>
  <si>
    <t>Blue</t>
  </si>
  <si>
    <t>Purple</t>
  </si>
  <si>
    <t>Black</t>
  </si>
  <si>
    <t>Teal</t>
  </si>
  <si>
    <t>Original Genesis®</t>
  </si>
  <si>
    <t>Name on Card:</t>
  </si>
  <si>
    <t>QTY</t>
  </si>
  <si>
    <t>3D Targets - Set of 6</t>
  </si>
  <si>
    <t xml:space="preserve">Email:                                                           </t>
  </si>
  <si>
    <t>Contact Name:</t>
  </si>
  <si>
    <t>City / State/ Zip Code:</t>
  </si>
  <si>
    <t>City / State / Zip Code:</t>
  </si>
  <si>
    <t>Payment Method</t>
  </si>
  <si>
    <t>3D Target Stands - Set of 6</t>
  </si>
  <si>
    <t>Expiration Date:</t>
  </si>
  <si>
    <t>How to Order:</t>
  </si>
  <si>
    <t xml:space="preserve">                                        2035 Riley Rd   Sparta WI 54656</t>
  </si>
  <si>
    <t>Phone Number(s):</t>
  </si>
  <si>
    <t>RH</t>
  </si>
  <si>
    <t>LH</t>
  </si>
  <si>
    <t>Ambush</t>
  </si>
  <si>
    <r>
      <t xml:space="preserve">1) </t>
    </r>
    <r>
      <rPr>
        <b/>
        <sz val="12"/>
        <color theme="1"/>
        <rFont val="Calibri"/>
        <family val="2"/>
        <scheme val="minor"/>
      </rPr>
      <t>Print</t>
    </r>
    <r>
      <rPr>
        <sz val="12"/>
        <color theme="1"/>
        <rFont val="Calibri"/>
        <family val="2"/>
        <scheme val="minor"/>
      </rPr>
      <t xml:space="preserve"> order form and compelte information    2) </t>
    </r>
    <r>
      <rPr>
        <b/>
        <sz val="12"/>
        <color theme="1"/>
        <rFont val="Calibri"/>
        <family val="2"/>
        <scheme val="minor"/>
      </rPr>
      <t>Submit</t>
    </r>
    <r>
      <rPr>
        <sz val="12"/>
        <color theme="1"/>
        <rFont val="Calibri"/>
        <family val="2"/>
        <scheme val="minor"/>
      </rPr>
      <t xml:space="preserve"> completed form</t>
    </r>
  </si>
  <si>
    <r>
      <rPr>
        <b/>
        <sz val="12"/>
        <color theme="1"/>
        <rFont val="Calibri"/>
        <family val="2"/>
        <scheme val="minor"/>
      </rPr>
      <t xml:space="preserve">      Submit by fax to: </t>
    </r>
    <r>
      <rPr>
        <sz val="12"/>
        <color theme="1"/>
        <rFont val="Calibri"/>
        <family val="2"/>
        <scheme val="minor"/>
      </rPr>
      <t xml:space="preserve"> (608) 269-0172</t>
    </r>
  </si>
  <si>
    <r>
      <rPr>
        <b/>
        <sz val="12"/>
        <color theme="1"/>
        <rFont val="Calibri"/>
        <family val="2"/>
        <scheme val="minor"/>
      </rPr>
      <t>Billing Address</t>
    </r>
    <r>
      <rPr>
        <sz val="12"/>
        <color theme="1"/>
        <rFont val="Calibri"/>
        <family val="2"/>
        <scheme val="minor"/>
      </rPr>
      <t xml:space="preserve"> (if different):</t>
    </r>
  </si>
  <si>
    <r>
      <t xml:space="preserve">Card Number </t>
    </r>
    <r>
      <rPr>
        <b/>
        <sz val="12"/>
        <color theme="1"/>
        <rFont val="Calibri"/>
        <family val="2"/>
        <scheme val="minor"/>
      </rPr>
      <t>(include spaces</t>
    </r>
    <r>
      <rPr>
        <sz val="12"/>
        <color theme="1"/>
        <rFont val="Calibri"/>
        <family val="2"/>
        <scheme val="minor"/>
      </rPr>
      <t>):</t>
    </r>
  </si>
  <si>
    <t>Bow Hanger (Holds 6)</t>
  </si>
  <si>
    <t>Floor Quiver - 10 Count</t>
  </si>
  <si>
    <t>RINEHART TARGETS</t>
  </si>
  <si>
    <t>Rinehart Round Foam Target - 32"</t>
  </si>
  <si>
    <t>Bowtree Bow Rack (Holds 10-20)</t>
  </si>
  <si>
    <t>** Equipment is drop-shipped from each respective manufacturer.  Please</t>
  </si>
  <si>
    <t>allow 4-6 weeks for delivery of all items. **</t>
  </si>
  <si>
    <t>** Shipping is included to a commercial address in the lower 48 states **</t>
  </si>
  <si>
    <t>All archery equipmet sold to non-profits is for organizational use and is not to be re-sold.</t>
  </si>
  <si>
    <t>Target, Block Bullseye</t>
  </si>
  <si>
    <t>FERADYNE TARGETS</t>
  </si>
  <si>
    <t>BCY Arrow Curtain - 50'x10' White</t>
  </si>
  <si>
    <t>Prices effective January 1, 2025 / Prices Subject to Change Without Notice</t>
  </si>
  <si>
    <t>*** Sales Tax Will Be Added If Sales Tax Exemption Certificate Is Not Received ***</t>
  </si>
  <si>
    <r>
      <t xml:space="preserve">Or Credit/Debit Card </t>
    </r>
    <r>
      <rPr>
        <b/>
        <sz val="12"/>
        <color theme="1"/>
        <rFont val="Calibri"/>
        <family val="2"/>
        <scheme val="minor"/>
      </rPr>
      <t>(MasterCard or Visa Only)</t>
    </r>
  </si>
  <si>
    <t>** NO RESIDENTIAL DELIVERIES **</t>
  </si>
  <si>
    <r>
      <rPr>
        <sz val="20"/>
        <color rgb="FFFF0000"/>
        <rFont val="Calibri"/>
        <family val="2"/>
        <scheme val="minor"/>
      </rPr>
      <t>2025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rgb="FFFF0000"/>
        <rFont val="Calibri (Body)"/>
      </rPr>
      <t>JROTC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rgb="FFFF0000"/>
        <rFont val="Calibri"/>
        <family val="2"/>
        <scheme val="minor"/>
      </rPr>
      <t>Equipment Order Form</t>
    </r>
  </si>
  <si>
    <t>Centershot 6-Bow Case</t>
  </si>
  <si>
    <t>Centershot Arrow Case</t>
  </si>
  <si>
    <t>LAKEWOOD ARCHERY CASES</t>
  </si>
  <si>
    <t>Base Bag</t>
  </si>
  <si>
    <t>Pipe Bag w/8' zipper</t>
  </si>
  <si>
    <t>Wheel Kit</t>
  </si>
  <si>
    <t>Organization Name:</t>
  </si>
  <si>
    <t xml:space="preserve">BCY Arrow Curtain - 50'x10' Green </t>
  </si>
  <si>
    <t>Arrow curtain support system</t>
  </si>
  <si>
    <t>Centershot Tool Kit Case</t>
  </si>
  <si>
    <t>Citizenship Bow</t>
  </si>
  <si>
    <t>Sand</t>
  </si>
  <si>
    <t>Ash</t>
  </si>
  <si>
    <t>Bowtree Bow Rack (Holds 6-12)</t>
  </si>
  <si>
    <t>Morrell Eternity Target (no wheels)</t>
  </si>
  <si>
    <t>3D Target, Alert Turkey</t>
  </si>
  <si>
    <t>3D Target, Coyote</t>
  </si>
  <si>
    <t>3D Target, Cinnamon Bear</t>
  </si>
  <si>
    <t>3D Target, Antelope</t>
  </si>
  <si>
    <t>3D Target, Alert Deer</t>
  </si>
  <si>
    <t>3D Target, Standing Stone Sheep</t>
  </si>
  <si>
    <t>3D Target Stand - Turkey, Only</t>
  </si>
  <si>
    <t>3D Target Stand-Med (Fits all but Turkey)</t>
  </si>
  <si>
    <t>Original Genesis String (Black/White)</t>
  </si>
  <si>
    <t>Original Genesis String (Black/Red)</t>
  </si>
  <si>
    <t>Original Genesis Cable</t>
  </si>
  <si>
    <t>Arrow Rest - RH (Original Genesis)</t>
  </si>
  <si>
    <t>Arrow Rest - LH (Original Genesis)</t>
  </si>
  <si>
    <t>Cable "Z" Slide</t>
  </si>
  <si>
    <r>
      <t xml:space="preserve">Arrow Rest - RH (Genesis Competition) </t>
    </r>
    <r>
      <rPr>
        <sz val="12"/>
        <color rgb="FFFF0000"/>
        <rFont val="Calibri"/>
        <family val="2"/>
        <scheme val="minor"/>
      </rPr>
      <t>*NEW</t>
    </r>
  </si>
  <si>
    <r>
      <t xml:space="preserve">Arrow Rest - LH (Genesis Competition) </t>
    </r>
    <r>
      <rPr>
        <sz val="12"/>
        <color rgb="FFFF0000"/>
        <rFont val="Calibri"/>
        <family val="2"/>
        <scheme val="minor"/>
      </rPr>
      <t>*NEW</t>
    </r>
  </si>
  <si>
    <t>GENESIS PARTS</t>
  </si>
  <si>
    <t>Fletch / Vane - Green (100 Count)</t>
  </si>
  <si>
    <t>Fletch / Vane - Black (100 Count)</t>
  </si>
  <si>
    <t>Fletch / Vane - Orange (100 Count)</t>
  </si>
  <si>
    <t>Fletch / Vane - Hot Pink (100 Count)</t>
  </si>
  <si>
    <t>Fletch / Vane - White (100 Count)</t>
  </si>
  <si>
    <t>Fletch / Vane - Yellow (100 Count)</t>
  </si>
  <si>
    <t>Fletch / Vane - Red (100 Count)</t>
  </si>
  <si>
    <t>Fletch / Vane - Blue (100 Count)</t>
  </si>
  <si>
    <t>N Nock - Green  V2 Arrow (100 PK)</t>
  </si>
  <si>
    <t>N Nock - Red  V2 Arrow (100 PK)</t>
  </si>
  <si>
    <t>N Nock - White V2 Arrow (100 PK)</t>
  </si>
  <si>
    <t>Eternity Refurb Kit/Repl Cover, Both Sides</t>
  </si>
  <si>
    <t>N Nock - Yellow V2 Arrow (100 PK)</t>
  </si>
  <si>
    <t>Eternity Refurb Kit/Repl Cover, One Side</t>
  </si>
  <si>
    <t>N Nock - Smoke V2 Arrow (100 PK)</t>
  </si>
  <si>
    <t>Limb/Poundage Gauge – 4 Pack</t>
  </si>
  <si>
    <t>Easton 1820 Points (100 PK)</t>
  </si>
  <si>
    <t>Paper Face 80cm 100/Box</t>
  </si>
  <si>
    <t>Easton 1820 Points (Dozen)</t>
  </si>
  <si>
    <t>Archery Curtain Rod &amp; 30 Hooks</t>
  </si>
  <si>
    <t>Uni Bushing 12 Pk</t>
  </si>
  <si>
    <t>Arrow Curtain Hooks (Qty 30)</t>
  </si>
  <si>
    <t>Vane Adhesive .50 OZ</t>
  </si>
  <si>
    <t>Insert Adhesive .50 OZ</t>
  </si>
  <si>
    <t>3D Target Insert - Alert Deer</t>
  </si>
  <si>
    <t>3D Target Insert - Antelope</t>
  </si>
  <si>
    <t>3D Target Insert - Standing Stone Sheep</t>
  </si>
  <si>
    <t>3D Target Insert - Cinnamon Bear</t>
  </si>
  <si>
    <t>3D Target Insert - Alert Turkey</t>
  </si>
  <si>
    <t>3D Target Insert - Coyote</t>
  </si>
  <si>
    <t>Rinehart Insert Red/Yellow</t>
  </si>
  <si>
    <t>Rinehart Insert Red Ring</t>
  </si>
  <si>
    <t>Rinehart Insert Yellow Ring</t>
  </si>
  <si>
    <t>EASTON PARTS</t>
  </si>
  <si>
    <r>
      <rPr>
        <b/>
        <sz val="12"/>
        <rFont val="Calibri"/>
        <family val="2"/>
        <scheme val="minor"/>
      </rPr>
      <t>Item</t>
    </r>
  </si>
  <si>
    <r>
      <rPr>
        <b/>
        <sz val="12"/>
        <rFont val="Calibri"/>
        <family val="2"/>
        <scheme val="minor"/>
      </rPr>
      <t>Qty</t>
    </r>
  </si>
  <si>
    <r>
      <rPr>
        <b/>
        <sz val="12"/>
        <rFont val="Calibri"/>
        <family val="2"/>
        <scheme val="minor"/>
      </rPr>
      <t>Amount</t>
    </r>
  </si>
  <si>
    <r>
      <rPr>
        <sz val="12"/>
        <color rgb="FFFF0000"/>
        <rFont val="Calibri"/>
        <family val="2"/>
        <scheme val="minor"/>
      </rPr>
      <t>MORRELL ACCESSORIES</t>
    </r>
  </si>
  <si>
    <t>RINEHART ACCESSORIES</t>
  </si>
  <si>
    <t>TOTAL PARTS, ACCESSORIES &amp; KITS</t>
  </si>
  <si>
    <t>1 Bow Tree Bow Rack for 20 Bows</t>
  </si>
  <si>
    <t>1 Lakewood Bow Case</t>
  </si>
  <si>
    <t>1 Lakewood Arrow Case</t>
  </si>
  <si>
    <t>1 Lakewood Repair Kit Case</t>
  </si>
  <si>
    <t>3 Packs of Limb Gauges</t>
  </si>
  <si>
    <t>Morrell Hooks with Rod</t>
  </si>
  <si>
    <t>STANDARD KIT</t>
  </si>
  <si>
    <t>8 RH and 3 LH Bows + RH Citizenship Bow</t>
  </si>
  <si>
    <t>10 Dozen Arrows</t>
  </si>
  <si>
    <t>6 Block Targets with Wheel Kit</t>
  </si>
  <si>
    <t>1 50-foot Green Arrow Curtain with Support System</t>
  </si>
  <si>
    <t>TOTAL KIT COST</t>
  </si>
  <si>
    <t>20 Arrow Quivers</t>
  </si>
  <si>
    <r>
      <rPr>
        <b/>
        <sz val="12"/>
        <color theme="1"/>
        <rFont val="Calibri"/>
        <family val="2"/>
        <scheme val="minor"/>
      </rPr>
      <t xml:space="preserve">      Submit by mail to:</t>
    </r>
    <r>
      <rPr>
        <sz val="12"/>
        <color theme="1"/>
        <rFont val="Calibri"/>
        <family val="2"/>
        <scheme val="minor"/>
      </rPr>
      <t xml:space="preserve">  Centershot c/o Brennan Ind</t>
    </r>
  </si>
  <si>
    <r>
      <rPr>
        <b/>
        <sz val="12"/>
        <color theme="1"/>
        <rFont val="Calibri"/>
        <family val="2"/>
        <scheme val="minor"/>
      </rPr>
      <t xml:space="preserve">      Submit by email to: </t>
    </r>
    <r>
      <rPr>
        <sz val="12"/>
        <color theme="1"/>
        <rFont val="Calibri"/>
        <family val="2"/>
        <scheme val="minor"/>
      </rPr>
      <t xml:space="preserve"> orders@centershotblue.org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</si>
</sst>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\$0"/>
  </numFmts>
  <fonts count="2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20"/>
      <color rgb="FFFF0000"/>
      <name val="Calibri (Body)"/>
    </font>
    <font>
      <b/>
      <i/>
      <sz val="14"/>
      <color theme="4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15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0" fillId="0" borderId="5" xfId="0" applyBorder="1"/>
    <xf numFmtId="1" fontId="0" fillId="0" borderId="1" xfId="0" applyNumberFormat="1" applyBorder="1"/>
    <xf numFmtId="1" fontId="0" fillId="0" borderId="8" xfId="0" applyNumberFormat="1" applyBorder="1"/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0" borderId="0" xfId="0" applyNumberFormat="1"/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5" fontId="0" fillId="0" borderId="6" xfId="1" applyNumberFormat="1" applyFont="1" applyFill="1" applyBorder="1"/>
    <xf numFmtId="1" fontId="0" fillId="0" borderId="14" xfId="1" applyNumberFormat="1" applyFont="1" applyFill="1" applyBorder="1"/>
    <xf numFmtId="165" fontId="0" fillId="0" borderId="9" xfId="1" applyNumberFormat="1" applyFont="1" applyFill="1" applyBorder="1"/>
    <xf numFmtId="1" fontId="0" fillId="0" borderId="1" xfId="1" applyNumberFormat="1" applyFont="1" applyFill="1" applyBorder="1"/>
    <xf numFmtId="0" fontId="0" fillId="0" borderId="7" xfId="0" applyBorder="1"/>
    <xf numFmtId="165" fontId="0" fillId="0" borderId="0" xfId="1" applyNumberFormat="1" applyFont="1" applyFill="1" applyBorder="1"/>
    <xf numFmtId="164" fontId="0" fillId="0" borderId="0" xfId="0" applyNumberFormat="1" applyAlignment="1">
      <alignment horizontal="right" vertical="center"/>
    </xf>
    <xf numFmtId="1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14" fillId="0" borderId="0" xfId="2" applyNumberFormat="1" applyFill="1" applyBorder="1" applyAlignment="1">
      <alignment horizontal="right" vertical="center"/>
    </xf>
    <xf numFmtId="49" fontId="14" fillId="0" borderId="0" xfId="2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Continuous"/>
    </xf>
    <xf numFmtId="164" fontId="3" fillId="2" borderId="23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3" fillId="2" borderId="27" xfId="0" applyNumberFormat="1" applyFont="1" applyFill="1" applyBorder="1" applyAlignment="1">
      <alignment horizontal="right" vertical="center"/>
    </xf>
    <xf numFmtId="1" fontId="3" fillId="2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49" fontId="13" fillId="0" borderId="0" xfId="0" applyNumberFormat="1" applyFont="1" applyAlignment="1">
      <alignment horizontal="center"/>
    </xf>
    <xf numFmtId="165" fontId="0" fillId="0" borderId="0" xfId="0" applyNumberForma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0" fillId="0" borderId="13" xfId="0" applyNumberFormat="1" applyBorder="1" applyAlignment="1">
      <alignment horizontal="left" vertical="center"/>
    </xf>
    <xf numFmtId="1" fontId="11" fillId="0" borderId="1" xfId="0" applyNumberFormat="1" applyFont="1" applyBorder="1"/>
    <xf numFmtId="165" fontId="11" fillId="0" borderId="6" xfId="1" applyNumberFormat="1" applyFont="1" applyFill="1" applyBorder="1"/>
    <xf numFmtId="0" fontId="2" fillId="0" borderId="3" xfId="0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0" fillId="0" borderId="13" xfId="0" applyNumberFormat="1" applyBorder="1" applyAlignment="1">
      <alignment vertical="center"/>
    </xf>
    <xf numFmtId="49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3" borderId="20" xfId="0" applyFill="1" applyBorder="1"/>
    <xf numFmtId="0" fontId="0" fillId="3" borderId="0" xfId="0" applyFill="1"/>
    <xf numFmtId="0" fontId="0" fillId="3" borderId="2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1" fontId="0" fillId="0" borderId="29" xfId="1" applyNumberFormat="1" applyFont="1" applyFill="1" applyBorder="1"/>
    <xf numFmtId="0" fontId="15" fillId="0" borderId="30" xfId="0" applyFont="1" applyBorder="1" applyAlignment="1">
      <alignment horizontal="left"/>
    </xf>
    <xf numFmtId="49" fontId="14" fillId="0" borderId="13" xfId="2" applyNumberForma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17" xfId="0" applyNumberFormat="1" applyBorder="1" applyAlignment="1">
      <alignment vertical="center"/>
    </xf>
    <xf numFmtId="0" fontId="3" fillId="0" borderId="24" xfId="0" applyFont="1" applyBorder="1"/>
    <xf numFmtId="49" fontId="0" fillId="0" borderId="32" xfId="0" applyNumberFormat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right" vertical="center"/>
    </xf>
    <xf numFmtId="1" fontId="0" fillId="0" borderId="0" xfId="1" applyNumberFormat="1" applyFont="1" applyFill="1" applyBorder="1"/>
    <xf numFmtId="0" fontId="3" fillId="0" borderId="0" xfId="0" applyFont="1" applyAlignment="1">
      <alignment vertical="center"/>
    </xf>
    <xf numFmtId="165" fontId="0" fillId="0" borderId="33" xfId="1" applyNumberFormat="1" applyFont="1" applyFill="1" applyBorder="1"/>
    <xf numFmtId="1" fontId="3" fillId="2" borderId="35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4" fillId="0" borderId="37" xfId="0" applyFont="1" applyBorder="1"/>
    <xf numFmtId="0" fontId="15" fillId="0" borderId="7" xfId="0" applyFont="1" applyBorder="1" applyAlignment="1">
      <alignment horizontal="left"/>
    </xf>
    <xf numFmtId="165" fontId="15" fillId="0" borderId="1" xfId="1" applyNumberFormat="1" applyFont="1" applyBorder="1" applyAlignment="1">
      <alignment horizontal="left"/>
    </xf>
    <xf numFmtId="164" fontId="11" fillId="0" borderId="38" xfId="1" applyNumberFormat="1" applyFont="1" applyFill="1" applyBorder="1" applyAlignment="1">
      <alignment horizontal="right" vertical="center"/>
    </xf>
    <xf numFmtId="1" fontId="11" fillId="0" borderId="38" xfId="0" applyNumberFormat="1" applyFont="1" applyBorder="1"/>
    <xf numFmtId="1" fontId="0" fillId="0" borderId="2" xfId="0" applyNumberFormat="1" applyBorder="1" applyAlignment="1">
      <alignment horizontal="center"/>
    </xf>
    <xf numFmtId="164" fontId="3" fillId="2" borderId="35" xfId="0" applyNumberFormat="1" applyFont="1" applyFill="1" applyBorder="1" applyAlignment="1">
      <alignment horizontal="center" vertical="center"/>
    </xf>
    <xf numFmtId="1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64" fontId="3" fillId="2" borderId="4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0" xfId="0" applyBorder="1"/>
    <xf numFmtId="0" fontId="19" fillId="0" borderId="0" xfId="0" applyFont="1" applyAlignment="1">
      <alignment vertical="center"/>
    </xf>
    <xf numFmtId="0" fontId="0" fillId="0" borderId="21" xfId="0" applyBorder="1"/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4" xfId="0" applyBorder="1" applyAlignment="1">
      <alignment wrapText="1"/>
    </xf>
    <xf numFmtId="0" fontId="15" fillId="0" borderId="2" xfId="0" applyFont="1" applyBorder="1" applyAlignment="1">
      <alignment horizontal="left"/>
    </xf>
    <xf numFmtId="165" fontId="15" fillId="0" borderId="38" xfId="1" applyNumberFormat="1" applyFont="1" applyBorder="1" applyAlignment="1">
      <alignment horizontal="left"/>
    </xf>
    <xf numFmtId="1" fontId="0" fillId="0" borderId="2" xfId="0" applyNumberFormat="1" applyBorder="1"/>
    <xf numFmtId="1" fontId="0" fillId="0" borderId="45" xfId="1" applyNumberFormat="1" applyFont="1" applyFill="1" applyBorder="1"/>
    <xf numFmtId="0" fontId="0" fillId="0" borderId="30" xfId="0" applyBorder="1"/>
    <xf numFmtId="164" fontId="0" fillId="0" borderId="46" xfId="1" applyNumberFormat="1" applyFont="1" applyFill="1" applyBorder="1" applyAlignment="1">
      <alignment horizontal="right" vertical="center"/>
    </xf>
    <xf numFmtId="0" fontId="11" fillId="0" borderId="0" xfId="0" applyFont="1"/>
    <xf numFmtId="6" fontId="22" fillId="0" borderId="0" xfId="0" applyNumberFormat="1" applyFont="1"/>
    <xf numFmtId="1" fontId="3" fillId="2" borderId="22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right" vertical="center"/>
    </xf>
    <xf numFmtId="164" fontId="0" fillId="0" borderId="54" xfId="0" applyNumberFormat="1" applyBorder="1" applyAlignment="1">
      <alignment horizontal="right" vertical="center"/>
    </xf>
    <xf numFmtId="1" fontId="0" fillId="0" borderId="54" xfId="0" applyNumberFormat="1" applyBorder="1"/>
    <xf numFmtId="0" fontId="3" fillId="2" borderId="55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164" fontId="11" fillId="0" borderId="23" xfId="1" applyNumberFormat="1" applyFont="1" applyFill="1" applyBorder="1" applyAlignment="1">
      <alignment horizontal="right" vertical="center"/>
    </xf>
    <xf numFmtId="1" fontId="11" fillId="0" borderId="23" xfId="0" applyNumberFormat="1" applyFont="1" applyBorder="1"/>
    <xf numFmtId="0" fontId="4" fillId="0" borderId="56" xfId="0" applyFont="1" applyBorder="1"/>
    <xf numFmtId="0" fontId="3" fillId="2" borderId="57" xfId="0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right" vertical="center"/>
    </xf>
    <xf numFmtId="1" fontId="11" fillId="0" borderId="8" xfId="0" applyNumberFormat="1" applyFont="1" applyBorder="1"/>
    <xf numFmtId="0" fontId="0" fillId="0" borderId="32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7" xfId="0" applyBorder="1" applyAlignment="1">
      <alignment horizontal="right" vertical="center" wrapText="1"/>
    </xf>
    <xf numFmtId="0" fontId="0" fillId="0" borderId="5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5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top"/>
    </xf>
    <xf numFmtId="164" fontId="23" fillId="2" borderId="25" xfId="0" applyNumberFormat="1" applyFont="1" applyFill="1" applyBorder="1" applyAlignment="1">
      <alignment horizontal="center"/>
    </xf>
    <xf numFmtId="166" fontId="24" fillId="0" borderId="47" xfId="0" applyNumberFormat="1" applyFont="1" applyBorder="1" applyAlignment="1">
      <alignment horizontal="right" vertical="center" shrinkToFit="1"/>
    </xf>
    <xf numFmtId="166" fontId="24" fillId="0" borderId="50" xfId="0" applyNumberFormat="1" applyFont="1" applyBorder="1" applyAlignment="1">
      <alignment horizontal="right" vertical="center" shrinkToFit="1"/>
    </xf>
    <xf numFmtId="0" fontId="15" fillId="0" borderId="0" xfId="0" applyFont="1" applyAlignment="1">
      <alignment horizontal="left" vertical="top" wrapText="1"/>
    </xf>
    <xf numFmtId="166" fontId="24" fillId="0" borderId="0" xfId="0" applyNumberFormat="1" applyFont="1" applyAlignment="1">
      <alignment horizontal="right" vertical="top" shrinkToFit="1"/>
    </xf>
    <xf numFmtId="0" fontId="15" fillId="0" borderId="0" xfId="0" applyFont="1" applyAlignment="1">
      <alignment horizontal="left" vertical="center" wrapText="1"/>
    </xf>
    <xf numFmtId="166" fontId="24" fillId="0" borderId="0" xfId="0" applyNumberFormat="1" applyFont="1" applyAlignment="1">
      <alignment horizontal="right" vertical="center" shrinkToFit="1"/>
    </xf>
    <xf numFmtId="0" fontId="15" fillId="0" borderId="0" xfId="0" applyFont="1" applyAlignment="1">
      <alignment horizontal="left" vertical="top" wrapText="1" indent="4"/>
    </xf>
    <xf numFmtId="0" fontId="8" fillId="0" borderId="2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65" fontId="8" fillId="0" borderId="58" xfId="0" applyNumberFormat="1" applyFont="1" applyBorder="1"/>
    <xf numFmtId="1" fontId="0" fillId="0" borderId="1" xfId="0" applyNumberFormat="1" applyBorder="1" applyAlignment="1">
      <alignment horizontal="right" vertical="center"/>
    </xf>
    <xf numFmtId="166" fontId="24" fillId="0" borderId="74" xfId="0" applyNumberFormat="1" applyFont="1" applyBorder="1" applyAlignment="1">
      <alignment horizontal="right" vertical="top" shrinkToFit="1"/>
    </xf>
    <xf numFmtId="0" fontId="3" fillId="0" borderId="73" xfId="0" applyFont="1" applyBorder="1" applyAlignment="1">
      <alignment horizontal="left" vertical="top" wrapText="1"/>
    </xf>
    <xf numFmtId="0" fontId="8" fillId="0" borderId="76" xfId="0" applyFont="1" applyBorder="1"/>
    <xf numFmtId="0" fontId="8" fillId="0" borderId="77" xfId="0" applyFont="1" applyBorder="1"/>
    <xf numFmtId="165" fontId="8" fillId="0" borderId="78" xfId="0" applyNumberFormat="1" applyFont="1" applyBorder="1"/>
    <xf numFmtId="164" fontId="21" fillId="0" borderId="10" xfId="0" applyNumberFormat="1" applyFont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4" xfId="0" applyFont="1" applyBorder="1"/>
    <xf numFmtId="0" fontId="3" fillId="0" borderId="5" xfId="0" applyFont="1" applyBorder="1"/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 indent="3"/>
    </xf>
    <xf numFmtId="0" fontId="0" fillId="0" borderId="65" xfId="0" applyBorder="1"/>
    <xf numFmtId="0" fontId="0" fillId="0" borderId="59" xfId="0" applyBorder="1"/>
    <xf numFmtId="0" fontId="0" fillId="0" borderId="66" xfId="0" applyBorder="1"/>
    <xf numFmtId="0" fontId="0" fillId="0" borderId="67" xfId="0" applyBorder="1"/>
    <xf numFmtId="0" fontId="0" fillId="0" borderId="61" xfId="0" applyBorder="1"/>
    <xf numFmtId="0" fontId="0" fillId="0" borderId="68" xfId="0" applyBorder="1"/>
    <xf numFmtId="0" fontId="0" fillId="0" borderId="69" xfId="0" applyBorder="1"/>
    <xf numFmtId="0" fontId="0" fillId="0" borderId="60" xfId="0" applyBorder="1"/>
    <xf numFmtId="0" fontId="0" fillId="0" borderId="70" xfId="0" applyBorder="1"/>
    <xf numFmtId="0" fontId="0" fillId="0" borderId="0" xfId="0" applyAlignment="1">
      <alignment horizontal="left" vertical="top" wrapText="1"/>
    </xf>
    <xf numFmtId="165" fontId="0" fillId="0" borderId="74" xfId="1" applyNumberFormat="1" applyFont="1" applyBorder="1" applyAlignment="1">
      <alignment horizontal="center" wrapText="1"/>
    </xf>
    <xf numFmtId="165" fontId="0" fillId="0" borderId="75" xfId="1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15" fillId="0" borderId="71" xfId="0" applyFont="1" applyBorder="1" applyAlignment="1">
      <alignment horizontal="left" vertical="top" wrapText="1" indent="8"/>
    </xf>
    <xf numFmtId="0" fontId="15" fillId="0" borderId="0" xfId="0" applyFont="1" applyAlignment="1">
      <alignment horizontal="left" vertical="top" wrapText="1" indent="8"/>
    </xf>
    <xf numFmtId="0" fontId="15" fillId="0" borderId="72" xfId="0" applyFont="1" applyBorder="1" applyAlignment="1">
      <alignment horizontal="left" vertical="top" wrapText="1" indent="8"/>
    </xf>
    <xf numFmtId="0" fontId="2" fillId="0" borderId="62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1749363</xdr:colOff>
      <xdr:row>79</xdr:row>
      <xdr:rowOff>62255</xdr:rowOff>
    </xdr:from>
    <xdr:to>
      <xdr:col>6</xdr:col>
      <xdr:colOff>2054163</xdr:colOff>
      <xdr:row>80</xdr:row>
      <xdr:rowOff>168937</xdr:rowOff>
    </xdr:to>
    <xdr:sp macro="" textlink="">
      <xdr:nvSpPr>
        <xdr:cNvPr id="1025" name="&lt;image001.png@01D5F3BF.5B10D2F0&gt;" descr="image001.png">
          <a:extLst>
            <a:ext uri="{FF2B5EF4-FFF2-40B4-BE49-F238E27FC236}">
              <a16:creationId xmlns:a16="http://schemas.microsoft.com/office/drawing/2014/main" id="{7F205DA0-B056-9B40-9C36-BB014794FA92}"/>
            </a:ext>
          </a:extLst>
        </xdr:cNvPr>
        <xdr:cNvSpPr>
          <a:spLocks noChangeAspect="1" noChangeArrowheads="1"/>
        </xdr:cNvSpPr>
      </xdr:nvSpPr>
      <xdr:spPr bwMode="auto">
        <a:xfrm>
          <a:off x="7346079" y="9960784"/>
          <a:ext cx="304800" cy="306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1749363</xdr:colOff>
      <xdr:row>35</xdr:row>
      <xdr:rowOff>62255</xdr:rowOff>
    </xdr:from>
    <xdr:ext cx="304800" cy="309880"/>
    <xdr:sp macro="" textlink="">
      <xdr:nvSpPr>
        <xdr:cNvPr id="4" name="&lt;image001.png@01D5F3BF.5B10D2F0&gt;" descr="image001.png">
          <a:extLst>
            <a:ext uri="{FF2B5EF4-FFF2-40B4-BE49-F238E27FC236}">
              <a16:creationId xmlns:a16="http://schemas.microsoft.com/office/drawing/2014/main" id="{0F988EC2-BF8A-6349-8AC4-9D786F6F829F}"/>
            </a:ext>
          </a:extLst>
        </xdr:cNvPr>
        <xdr:cNvSpPr>
          <a:spLocks noChangeAspect="1" noChangeArrowheads="1"/>
        </xdr:cNvSpPr>
      </xdr:nvSpPr>
      <xdr:spPr bwMode="auto">
        <a:xfrm>
          <a:off x="7357683" y="19132575"/>
          <a:ext cx="304800" cy="30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406400</xdr:colOff>
      <xdr:row>0</xdr:row>
      <xdr:rowOff>91440</xdr:rowOff>
    </xdr:from>
    <xdr:to>
      <xdr:col>0</xdr:col>
      <xdr:colOff>2123440</xdr:colOff>
      <xdr:row>1</xdr:row>
      <xdr:rowOff>120560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0C393E-AD93-A333-F85F-99E13BCA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91440"/>
          <a:ext cx="1717040" cy="68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3618-3641-EB42-B671-612AC67FF983}">
  <sheetPr>
    <pageSetUpPr fitToPage="1"/>
  </sheetPr>
  <dimension ref="A1:N86"/>
  <sheetViews>
    <sheetView tabSelected="1" topLeftCell="A25" zoomScale="125" zoomScaleNormal="125" workbookViewId="0">
      <selection activeCell="A40" sqref="A40"/>
    </sheetView>
  </sheetViews>
  <sheetFormatPr baseColWidth="10" defaultColWidth="11" defaultRowHeight="16" x14ac:dyDescent="0.2"/>
  <cols>
    <col min="1" max="1" width="36.83203125" customWidth="1"/>
    <col min="2" max="2" width="8.83203125" style="19" customWidth="1"/>
    <col min="3" max="3" width="8.83203125" style="9" customWidth="1"/>
    <col min="4" max="4" width="9.6640625" style="20" customWidth="1"/>
    <col min="5" max="5" width="10.1640625" customWidth="1"/>
    <col min="6" max="6" width="3.1640625" customWidth="1"/>
    <col min="7" max="7" width="37.83203125" customWidth="1"/>
    <col min="8" max="8" width="8.83203125" style="19" customWidth="1"/>
    <col min="9" max="9" width="8.83203125" style="20" customWidth="1"/>
    <col min="10" max="10" width="10.6640625" customWidth="1"/>
  </cols>
  <sheetData>
    <row r="1" spans="1:14" ht="52" customHeight="1" x14ac:dyDescent="0.2">
      <c r="A1" s="178" t="s">
        <v>63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4" ht="24" customHeight="1" thickBo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4" ht="20" customHeight="1" thickBot="1" x14ac:dyDescent="0.25">
      <c r="A3" s="166" t="s">
        <v>0</v>
      </c>
      <c r="B3" s="182"/>
      <c r="C3" s="182"/>
      <c r="D3" s="182"/>
      <c r="E3" s="183"/>
      <c r="G3" s="166" t="s">
        <v>3</v>
      </c>
      <c r="H3" s="167"/>
      <c r="I3" s="167"/>
      <c r="J3" s="168"/>
    </row>
    <row r="4" spans="1:14" ht="20" customHeight="1" x14ac:dyDescent="0.2">
      <c r="A4" s="180" t="s">
        <v>26</v>
      </c>
      <c r="B4" s="186" t="s">
        <v>1</v>
      </c>
      <c r="C4" s="29" t="s">
        <v>40</v>
      </c>
      <c r="D4" s="30" t="s">
        <v>41</v>
      </c>
      <c r="E4" s="184" t="s">
        <v>2</v>
      </c>
      <c r="F4" s="3"/>
      <c r="G4" s="48"/>
      <c r="H4" s="49" t="s">
        <v>1</v>
      </c>
      <c r="I4" s="50" t="s">
        <v>28</v>
      </c>
      <c r="J4" s="51" t="s">
        <v>2</v>
      </c>
      <c r="M4" s="115"/>
      <c r="N4" s="116"/>
    </row>
    <row r="5" spans="1:14" ht="20" customHeight="1" x14ac:dyDescent="0.2">
      <c r="A5" s="181" t="s">
        <v>17</v>
      </c>
      <c r="B5" s="187"/>
      <c r="C5" s="31" t="s">
        <v>28</v>
      </c>
      <c r="D5" s="32" t="s">
        <v>28</v>
      </c>
      <c r="E5" s="185"/>
      <c r="F5" s="12"/>
      <c r="G5" s="4" t="s">
        <v>4</v>
      </c>
      <c r="H5" s="74">
        <v>240</v>
      </c>
      <c r="I5" s="7"/>
      <c r="J5" s="13">
        <f>H5*I5</f>
        <v>0</v>
      </c>
      <c r="M5" s="115"/>
      <c r="N5" s="116"/>
    </row>
    <row r="6" spans="1:14" ht="20" customHeight="1" x14ac:dyDescent="0.2">
      <c r="A6" s="4" t="s">
        <v>18</v>
      </c>
      <c r="B6" s="73">
        <v>122</v>
      </c>
      <c r="C6" s="5"/>
      <c r="D6" s="14"/>
      <c r="E6" s="15">
        <f>+(C6+D6)*B6</f>
        <v>0</v>
      </c>
      <c r="G6" s="4" t="s">
        <v>47</v>
      </c>
      <c r="H6" s="74">
        <v>161</v>
      </c>
      <c r="I6" s="7"/>
      <c r="J6" s="13">
        <f t="shared" ref="J6:J14" si="0">H6*I6</f>
        <v>0</v>
      </c>
    </row>
    <row r="7" spans="1:14" ht="20" customHeight="1" x14ac:dyDescent="0.2">
      <c r="A7" s="4" t="s">
        <v>19</v>
      </c>
      <c r="B7" s="73">
        <v>122</v>
      </c>
      <c r="C7" s="5"/>
      <c r="D7" s="14"/>
      <c r="E7" s="15">
        <f t="shared" ref="E7:E17" si="1">+(C7+D7)*B7</f>
        <v>0</v>
      </c>
      <c r="G7" s="33" t="s">
        <v>77</v>
      </c>
      <c r="H7" s="74">
        <v>271</v>
      </c>
      <c r="I7" s="7"/>
      <c r="J7" s="13">
        <f t="shared" si="0"/>
        <v>0</v>
      </c>
    </row>
    <row r="8" spans="1:14" ht="20" customHeight="1" x14ac:dyDescent="0.2">
      <c r="A8" s="4" t="s">
        <v>20</v>
      </c>
      <c r="B8" s="73">
        <v>122</v>
      </c>
      <c r="C8" s="5"/>
      <c r="D8" s="16"/>
      <c r="E8" s="15">
        <f t="shared" si="1"/>
        <v>0</v>
      </c>
      <c r="G8" s="33" t="s">
        <v>51</v>
      </c>
      <c r="H8" s="75">
        <v>357</v>
      </c>
      <c r="I8" s="7"/>
      <c r="J8" s="13">
        <f t="shared" si="0"/>
        <v>0</v>
      </c>
    </row>
    <row r="9" spans="1:14" ht="20" customHeight="1" x14ac:dyDescent="0.2">
      <c r="A9" s="4" t="s">
        <v>21</v>
      </c>
      <c r="B9" s="73">
        <v>122</v>
      </c>
      <c r="C9" s="5"/>
      <c r="D9" s="14"/>
      <c r="E9" s="15">
        <f t="shared" si="1"/>
        <v>0</v>
      </c>
      <c r="G9" s="4" t="s">
        <v>58</v>
      </c>
      <c r="H9" s="74">
        <v>680</v>
      </c>
      <c r="I9" s="7"/>
      <c r="J9" s="13">
        <f t="shared" si="0"/>
        <v>0</v>
      </c>
    </row>
    <row r="10" spans="1:14" ht="20" customHeight="1" x14ac:dyDescent="0.2">
      <c r="A10" s="4" t="s">
        <v>22</v>
      </c>
      <c r="B10" s="73">
        <v>122</v>
      </c>
      <c r="C10" s="5"/>
      <c r="D10" s="14"/>
      <c r="E10" s="15">
        <f t="shared" si="1"/>
        <v>0</v>
      </c>
      <c r="G10" s="4" t="s">
        <v>71</v>
      </c>
      <c r="H10" s="74">
        <v>705</v>
      </c>
      <c r="I10" s="7"/>
      <c r="J10" s="13">
        <f t="shared" si="0"/>
        <v>0</v>
      </c>
    </row>
    <row r="11" spans="1:14" ht="20" customHeight="1" x14ac:dyDescent="0.2">
      <c r="A11" s="4" t="s">
        <v>23</v>
      </c>
      <c r="B11" s="73">
        <v>122</v>
      </c>
      <c r="C11" s="5"/>
      <c r="D11" s="14"/>
      <c r="E11" s="15">
        <f t="shared" si="1"/>
        <v>0</v>
      </c>
      <c r="G11" s="4" t="s">
        <v>48</v>
      </c>
      <c r="H11" s="74">
        <v>140</v>
      </c>
      <c r="I11" s="7"/>
      <c r="J11" s="13">
        <f t="shared" si="0"/>
        <v>0</v>
      </c>
    </row>
    <row r="12" spans="1:14" ht="20" customHeight="1" x14ac:dyDescent="0.2">
      <c r="A12" s="4" t="s">
        <v>24</v>
      </c>
      <c r="B12" s="73">
        <v>122</v>
      </c>
      <c r="C12" s="5"/>
      <c r="D12" s="14"/>
      <c r="E12" s="15">
        <f t="shared" si="1"/>
        <v>0</v>
      </c>
      <c r="G12" s="108" t="s">
        <v>72</v>
      </c>
      <c r="H12" s="102">
        <v>570</v>
      </c>
      <c r="I12" s="97"/>
      <c r="J12" s="13">
        <f t="shared" si="0"/>
        <v>0</v>
      </c>
    </row>
    <row r="13" spans="1:14" ht="20" customHeight="1" x14ac:dyDescent="0.2">
      <c r="A13" s="4" t="s">
        <v>25</v>
      </c>
      <c r="B13" s="73">
        <v>122</v>
      </c>
      <c r="C13" s="5"/>
      <c r="D13" s="14"/>
      <c r="E13" s="15">
        <f t="shared" si="1"/>
        <v>0</v>
      </c>
      <c r="G13" s="106" t="s">
        <v>67</v>
      </c>
      <c r="H13" s="74">
        <v>56</v>
      </c>
      <c r="I13" s="7"/>
      <c r="J13" s="13">
        <f t="shared" si="0"/>
        <v>0</v>
      </c>
    </row>
    <row r="14" spans="1:14" ht="20" customHeight="1" thickBot="1" x14ac:dyDescent="0.25">
      <c r="A14" s="4" t="s">
        <v>42</v>
      </c>
      <c r="B14" s="73">
        <v>122</v>
      </c>
      <c r="C14" s="5"/>
      <c r="D14" s="14"/>
      <c r="E14" s="15">
        <f t="shared" si="1"/>
        <v>0</v>
      </c>
      <c r="G14" s="107" t="s">
        <v>68</v>
      </c>
      <c r="H14" s="76">
        <v>98</v>
      </c>
      <c r="I14" s="8"/>
      <c r="J14" s="87">
        <f t="shared" si="0"/>
        <v>0</v>
      </c>
    </row>
    <row r="15" spans="1:14" ht="20" customHeight="1" thickBot="1" x14ac:dyDescent="0.25">
      <c r="A15" s="4" t="s">
        <v>75</v>
      </c>
      <c r="B15" s="73">
        <v>122</v>
      </c>
      <c r="C15" s="5"/>
      <c r="D15" s="14"/>
      <c r="E15" s="15">
        <f t="shared" si="1"/>
        <v>0</v>
      </c>
    </row>
    <row r="16" spans="1:14" ht="20" customHeight="1" thickBot="1" x14ac:dyDescent="0.25">
      <c r="A16" s="4" t="s">
        <v>76</v>
      </c>
      <c r="B16" s="73">
        <v>122</v>
      </c>
      <c r="C16" s="111"/>
      <c r="D16" s="112"/>
      <c r="E16" s="15">
        <f t="shared" si="1"/>
        <v>0</v>
      </c>
      <c r="G16" s="166" t="s">
        <v>49</v>
      </c>
      <c r="H16" s="167"/>
      <c r="I16" s="167"/>
      <c r="J16" s="168"/>
    </row>
    <row r="17" spans="1:10" ht="20" customHeight="1" thickBot="1" x14ac:dyDescent="0.25">
      <c r="A17" s="113" t="s">
        <v>74</v>
      </c>
      <c r="B17" s="114">
        <v>132</v>
      </c>
      <c r="C17" s="6"/>
      <c r="D17" s="62"/>
      <c r="E17" s="87">
        <f t="shared" si="1"/>
        <v>0</v>
      </c>
      <c r="G17" s="125" t="s">
        <v>7</v>
      </c>
      <c r="H17" s="36" t="s">
        <v>1</v>
      </c>
      <c r="I17" s="37" t="s">
        <v>28</v>
      </c>
      <c r="J17" s="126" t="s">
        <v>2</v>
      </c>
    </row>
    <row r="18" spans="1:10" ht="20" customHeight="1" thickBot="1" x14ac:dyDescent="0.25">
      <c r="A18" s="3"/>
      <c r="B18" s="84"/>
      <c r="C18" s="20"/>
      <c r="D18" s="85"/>
      <c r="E18" s="18"/>
      <c r="G18" s="33" t="s">
        <v>50</v>
      </c>
      <c r="H18" s="77">
        <v>243</v>
      </c>
      <c r="I18" s="46"/>
      <c r="J18" s="47">
        <f>H18*I18</f>
        <v>0</v>
      </c>
    </row>
    <row r="19" spans="1:10" ht="20" customHeight="1" x14ac:dyDescent="0.2">
      <c r="A19" s="175" t="s">
        <v>66</v>
      </c>
      <c r="B19" s="176"/>
      <c r="C19" s="176"/>
      <c r="D19" s="177"/>
      <c r="E19" s="18"/>
      <c r="G19" s="4" t="s">
        <v>29</v>
      </c>
      <c r="H19" s="78">
        <v>2485</v>
      </c>
      <c r="I19" s="5"/>
      <c r="J19" s="47">
        <f t="shared" ref="J19:J28" si="2">H19*I19</f>
        <v>0</v>
      </c>
    </row>
    <row r="20" spans="1:10" ht="20" customHeight="1" x14ac:dyDescent="0.2">
      <c r="A20" s="92"/>
      <c r="B20" s="98" t="s">
        <v>1</v>
      </c>
      <c r="C20" s="88" t="s">
        <v>28</v>
      </c>
      <c r="D20" s="89" t="s">
        <v>2</v>
      </c>
      <c r="G20" s="4" t="s">
        <v>35</v>
      </c>
      <c r="H20" s="78">
        <v>211</v>
      </c>
      <c r="I20" s="5"/>
      <c r="J20" s="47">
        <f t="shared" si="2"/>
        <v>0</v>
      </c>
    </row>
    <row r="21" spans="1:10" ht="20" customHeight="1" x14ac:dyDescent="0.2">
      <c r="A21" s="33" t="s">
        <v>64</v>
      </c>
      <c r="B21" s="94">
        <v>399</v>
      </c>
      <c r="C21" s="90"/>
      <c r="D21" s="15">
        <f>+B21*C21</f>
        <v>0</v>
      </c>
      <c r="E21" s="86"/>
      <c r="G21" s="122" t="s">
        <v>79</v>
      </c>
      <c r="H21" s="123">
        <v>240</v>
      </c>
      <c r="I21" s="124"/>
      <c r="J21" s="47">
        <f t="shared" si="2"/>
        <v>0</v>
      </c>
    </row>
    <row r="22" spans="1:10" ht="20" customHeight="1" x14ac:dyDescent="0.2">
      <c r="A22" s="33" t="s">
        <v>65</v>
      </c>
      <c r="B22" s="94">
        <v>199</v>
      </c>
      <c r="C22" s="109"/>
      <c r="D22" s="15">
        <f t="shared" ref="D22:D23" si="3">+B22*C22</f>
        <v>0</v>
      </c>
      <c r="E22" s="86"/>
      <c r="G22" s="33" t="s">
        <v>80</v>
      </c>
      <c r="H22" s="77">
        <v>240</v>
      </c>
      <c r="I22" s="46"/>
      <c r="J22" s="47">
        <f t="shared" si="2"/>
        <v>0</v>
      </c>
    </row>
    <row r="23" spans="1:10" ht="20" customHeight="1" thickBot="1" x14ac:dyDescent="0.25">
      <c r="A23" s="63" t="s">
        <v>73</v>
      </c>
      <c r="B23" s="110">
        <v>189</v>
      </c>
      <c r="C23" s="91"/>
      <c r="D23" s="87">
        <f t="shared" si="3"/>
        <v>0</v>
      </c>
      <c r="E23" s="18"/>
      <c r="G23" s="33" t="s">
        <v>81</v>
      </c>
      <c r="H23" s="77">
        <v>509</v>
      </c>
      <c r="I23" s="46"/>
      <c r="J23" s="47">
        <f t="shared" si="2"/>
        <v>0</v>
      </c>
    </row>
    <row r="24" spans="1:10" ht="20" customHeight="1" thickBot="1" x14ac:dyDescent="0.25">
      <c r="E24" s="18"/>
      <c r="G24" s="33" t="s">
        <v>82</v>
      </c>
      <c r="H24" s="77">
        <v>487</v>
      </c>
      <c r="I24" s="46"/>
      <c r="J24" s="47">
        <f t="shared" si="2"/>
        <v>0</v>
      </c>
    </row>
    <row r="25" spans="1:10" ht="20" customHeight="1" x14ac:dyDescent="0.2">
      <c r="A25" s="175" t="s">
        <v>57</v>
      </c>
      <c r="B25" s="176"/>
      <c r="C25" s="176"/>
      <c r="D25" s="177"/>
      <c r="E25" s="18"/>
      <c r="G25" s="33" t="s">
        <v>83</v>
      </c>
      <c r="H25" s="77">
        <v>514</v>
      </c>
      <c r="I25" s="46"/>
      <c r="J25" s="47">
        <f t="shared" si="2"/>
        <v>0</v>
      </c>
    </row>
    <row r="26" spans="1:10" ht="20" customHeight="1" x14ac:dyDescent="0.2">
      <c r="A26" s="4"/>
      <c r="B26" s="101" t="s">
        <v>1</v>
      </c>
      <c r="C26" s="99" t="s">
        <v>28</v>
      </c>
      <c r="D26" s="100" t="s">
        <v>2</v>
      </c>
      <c r="E26" s="18"/>
      <c r="G26" s="33" t="s">
        <v>84</v>
      </c>
      <c r="H26" s="77">
        <v>514</v>
      </c>
      <c r="I26" s="46"/>
      <c r="J26" s="47">
        <f t="shared" si="2"/>
        <v>0</v>
      </c>
    </row>
    <row r="27" spans="1:10" ht="20" customHeight="1" x14ac:dyDescent="0.2">
      <c r="A27" s="4" t="s">
        <v>69</v>
      </c>
      <c r="B27" s="78">
        <v>22</v>
      </c>
      <c r="C27" s="151"/>
      <c r="D27" s="15">
        <f>C27*B27</f>
        <v>0</v>
      </c>
      <c r="E27" s="18"/>
      <c r="G27" s="33" t="s">
        <v>85</v>
      </c>
      <c r="H27" s="77">
        <v>40</v>
      </c>
      <c r="I27" s="46"/>
      <c r="J27" s="47">
        <f t="shared" si="2"/>
        <v>0</v>
      </c>
    </row>
    <row r="28" spans="1:10" ht="20" customHeight="1" thickBot="1" x14ac:dyDescent="0.25">
      <c r="A28" s="63" t="s">
        <v>56</v>
      </c>
      <c r="B28" s="95">
        <v>177</v>
      </c>
      <c r="C28" s="96"/>
      <c r="D28" s="87">
        <f>C28*B28</f>
        <v>0</v>
      </c>
      <c r="E28" s="18"/>
      <c r="G28" s="93" t="s">
        <v>86</v>
      </c>
      <c r="H28" s="127">
        <v>40</v>
      </c>
      <c r="I28" s="128"/>
      <c r="J28" s="87">
        <f t="shared" si="2"/>
        <v>0</v>
      </c>
    </row>
    <row r="29" spans="1:10" ht="20" customHeight="1" thickBot="1" x14ac:dyDescent="0.25">
      <c r="E29" s="18"/>
    </row>
    <row r="30" spans="1:10" ht="20" customHeight="1" thickBot="1" x14ac:dyDescent="0.25">
      <c r="A30" s="166" t="s">
        <v>5</v>
      </c>
      <c r="B30" s="167"/>
      <c r="C30" s="167"/>
      <c r="D30" s="168"/>
      <c r="E30" s="18"/>
      <c r="H30" s="148" t="s">
        <v>15</v>
      </c>
      <c r="I30" s="149"/>
      <c r="J30" s="150">
        <f>E6+E7+E8+E9+E10+E11+E12+E13+E14+E15+E16+E17+D21+D22+D23+D27+D28+D32+D33+J5+J6+J7+J8+J9+J10+J11+J12+J13+J14+J18+J19+J20+J21+J22+J23+J24+J25+J26+J27+J28+'Parts, Accessories &amp; Kits'!I38</f>
        <v>0</v>
      </c>
    </row>
    <row r="31" spans="1:10" ht="20" customHeight="1" thickBot="1" x14ac:dyDescent="0.25">
      <c r="A31" s="92" t="s">
        <v>7</v>
      </c>
      <c r="B31" s="118" t="s">
        <v>1</v>
      </c>
      <c r="C31" s="88" t="s">
        <v>28</v>
      </c>
      <c r="D31" s="121" t="s">
        <v>2</v>
      </c>
      <c r="E31" s="18"/>
    </row>
    <row r="32" spans="1:10" ht="20" customHeight="1" x14ac:dyDescent="0.2">
      <c r="A32" s="4" t="s">
        <v>6</v>
      </c>
      <c r="B32" s="78">
        <v>177</v>
      </c>
      <c r="C32" s="5"/>
      <c r="D32" s="13">
        <f>+C32*B32</f>
        <v>0</v>
      </c>
      <c r="G32" s="169" t="s">
        <v>54</v>
      </c>
      <c r="H32" s="170"/>
      <c r="I32" s="170"/>
      <c r="J32" s="171"/>
    </row>
    <row r="33" spans="1:10" ht="20" customHeight="1" thickBot="1" x14ac:dyDescent="0.25">
      <c r="A33" s="17" t="s">
        <v>78</v>
      </c>
      <c r="B33" s="119">
        <v>150</v>
      </c>
      <c r="C33" s="120"/>
      <c r="D33" s="87">
        <f>+C33*B33</f>
        <v>0</v>
      </c>
      <c r="E33" s="18"/>
      <c r="G33" s="163" t="s">
        <v>16</v>
      </c>
      <c r="H33" s="164"/>
      <c r="I33" s="164"/>
      <c r="J33" s="165"/>
    </row>
    <row r="34" spans="1:10" ht="20" customHeight="1" thickBot="1" x14ac:dyDescent="0.25">
      <c r="G34" s="163" t="s">
        <v>52</v>
      </c>
      <c r="H34" s="164"/>
      <c r="I34" s="164"/>
      <c r="J34" s="165"/>
    </row>
    <row r="35" spans="1:10" ht="20" customHeight="1" x14ac:dyDescent="0.2">
      <c r="A35" s="70" t="s">
        <v>37</v>
      </c>
      <c r="B35" s="71"/>
      <c r="C35" s="71"/>
      <c r="D35" s="72"/>
      <c r="G35" s="163" t="s">
        <v>53</v>
      </c>
      <c r="H35" s="164"/>
      <c r="I35" s="164"/>
      <c r="J35" s="165"/>
    </row>
    <row r="36" spans="1:10" ht="20" customHeight="1" x14ac:dyDescent="0.2">
      <c r="A36" s="56" t="s">
        <v>43</v>
      </c>
      <c r="B36" s="57"/>
      <c r="C36" s="57"/>
      <c r="D36" s="58"/>
      <c r="G36" s="172" t="s">
        <v>55</v>
      </c>
      <c r="H36" s="173"/>
      <c r="I36" s="173"/>
      <c r="J36" s="174"/>
    </row>
    <row r="37" spans="1:10" ht="20" customHeight="1" x14ac:dyDescent="0.2">
      <c r="A37" s="56" t="s">
        <v>149</v>
      </c>
      <c r="B37" s="57"/>
      <c r="C37" s="57"/>
      <c r="D37" s="58"/>
      <c r="G37" s="160" t="s">
        <v>13</v>
      </c>
      <c r="H37" s="161"/>
      <c r="I37" s="161"/>
      <c r="J37" s="162"/>
    </row>
    <row r="38" spans="1:10" ht="20" customHeight="1" x14ac:dyDescent="0.2">
      <c r="A38" s="56" t="s">
        <v>38</v>
      </c>
      <c r="B38" s="57"/>
      <c r="C38" s="57"/>
      <c r="D38" s="58"/>
      <c r="G38" s="160" t="s">
        <v>60</v>
      </c>
      <c r="H38" s="161"/>
      <c r="I38" s="161"/>
      <c r="J38" s="162"/>
    </row>
    <row r="39" spans="1:10" ht="20" customHeight="1" x14ac:dyDescent="0.2">
      <c r="A39" s="56" t="s">
        <v>150</v>
      </c>
      <c r="B39" s="57"/>
      <c r="C39" s="57"/>
      <c r="D39" s="58"/>
      <c r="G39" s="103"/>
      <c r="H39" s="104"/>
      <c r="I39" s="104"/>
      <c r="J39" s="105"/>
    </row>
    <row r="40" spans="1:10" ht="24" customHeight="1" thickBot="1" x14ac:dyDescent="0.25">
      <c r="A40" s="59" t="s">
        <v>44</v>
      </c>
      <c r="B40" s="60"/>
      <c r="C40" s="60"/>
      <c r="D40" s="61"/>
      <c r="F40" s="79"/>
      <c r="G40" s="157" t="s">
        <v>62</v>
      </c>
      <c r="H40" s="158"/>
      <c r="I40" s="158"/>
      <c r="J40" s="159"/>
    </row>
    <row r="41" spans="1:10" ht="24" customHeight="1" x14ac:dyDescent="0.2">
      <c r="F41" s="79"/>
    </row>
    <row r="42" spans="1:10" ht="24" customHeight="1" x14ac:dyDescent="0.2">
      <c r="A42" s="3" t="s">
        <v>8</v>
      </c>
      <c r="F42" s="79"/>
    </row>
    <row r="43" spans="1:10" ht="24" customHeight="1" thickBot="1" x14ac:dyDescent="0.25">
      <c r="A43" s="39" t="s">
        <v>70</v>
      </c>
      <c r="B43" s="66"/>
      <c r="C43" s="66"/>
      <c r="D43" s="66"/>
      <c r="E43" s="66"/>
      <c r="F43" s="66"/>
      <c r="G43" s="66"/>
    </row>
    <row r="44" spans="1:10" ht="24" customHeight="1" thickBot="1" x14ac:dyDescent="0.25">
      <c r="A44" s="39" t="s">
        <v>31</v>
      </c>
      <c r="B44" s="45"/>
      <c r="C44" s="45"/>
      <c r="D44" s="45"/>
      <c r="E44" s="45"/>
      <c r="F44" s="45"/>
      <c r="G44" s="45"/>
    </row>
    <row r="45" spans="1:10" ht="24" customHeight="1" thickBot="1" x14ac:dyDescent="0.25">
      <c r="A45" s="39" t="s">
        <v>9</v>
      </c>
      <c r="B45" s="45"/>
      <c r="C45" s="45"/>
      <c r="D45" s="45"/>
      <c r="E45" s="45"/>
      <c r="F45" s="45"/>
      <c r="G45" s="45"/>
    </row>
    <row r="46" spans="1:10" ht="24" customHeight="1" thickBot="1" x14ac:dyDescent="0.25">
      <c r="A46" s="39" t="s">
        <v>32</v>
      </c>
      <c r="B46" s="45"/>
      <c r="C46" s="45"/>
      <c r="D46" s="45"/>
      <c r="E46" s="45"/>
      <c r="F46" s="45"/>
      <c r="G46" s="45"/>
    </row>
    <row r="47" spans="1:10" ht="24" customHeight="1" thickBot="1" x14ac:dyDescent="0.25">
      <c r="A47" s="39" t="s">
        <v>39</v>
      </c>
      <c r="B47" s="45"/>
      <c r="C47" s="45"/>
      <c r="D47" s="45"/>
      <c r="E47" s="45"/>
      <c r="F47" s="79"/>
      <c r="G47" s="79"/>
    </row>
    <row r="48" spans="1:10" ht="24" customHeight="1" thickBot="1" x14ac:dyDescent="0.25">
      <c r="A48" s="39" t="s">
        <v>30</v>
      </c>
      <c r="B48" s="66"/>
      <c r="C48" s="66"/>
      <c r="D48" s="66"/>
      <c r="E48" s="66"/>
      <c r="F48" s="66"/>
      <c r="G48" s="66"/>
      <c r="H48" s="21"/>
      <c r="I48" s="22"/>
      <c r="J48" s="42"/>
    </row>
    <row r="49" spans="1:10" ht="24" customHeight="1" thickBot="1" x14ac:dyDescent="0.25">
      <c r="A49" s="39" t="s">
        <v>45</v>
      </c>
      <c r="B49" s="64"/>
      <c r="C49" s="64"/>
      <c r="D49" s="64"/>
      <c r="E49" s="64"/>
      <c r="F49" s="64"/>
      <c r="G49" s="64"/>
      <c r="H49" s="21"/>
      <c r="I49" s="22"/>
    </row>
    <row r="50" spans="1:10" ht="24" customHeight="1" thickBot="1" x14ac:dyDescent="0.25">
      <c r="A50" s="39" t="s">
        <v>33</v>
      </c>
      <c r="B50" s="45"/>
      <c r="C50" s="45"/>
      <c r="D50" s="45"/>
      <c r="E50" s="45"/>
      <c r="F50" s="45"/>
      <c r="G50" s="45"/>
      <c r="H50" s="21"/>
      <c r="I50" s="22"/>
    </row>
    <row r="51" spans="1:10" ht="23.25" customHeight="1" thickBot="1" x14ac:dyDescent="0.25">
      <c r="A51" s="40" t="s">
        <v>34</v>
      </c>
      <c r="B51" s="81" t="s">
        <v>10</v>
      </c>
      <c r="C51" s="52"/>
      <c r="D51" s="52"/>
      <c r="E51" s="52"/>
      <c r="F51" s="81"/>
      <c r="G51" s="80" t="s">
        <v>61</v>
      </c>
      <c r="H51" s="23"/>
      <c r="I51" s="24"/>
    </row>
    <row r="52" spans="1:10" ht="24.75" customHeight="1" thickBot="1" x14ac:dyDescent="0.25">
      <c r="A52" s="39" t="s">
        <v>27</v>
      </c>
      <c r="B52" s="66"/>
      <c r="C52" s="66"/>
      <c r="D52" s="66"/>
      <c r="E52" s="66"/>
      <c r="F52" s="66"/>
      <c r="G52" s="66"/>
      <c r="I52" s="25"/>
    </row>
    <row r="53" spans="1:10" ht="25" customHeight="1" thickBot="1" x14ac:dyDescent="0.25">
      <c r="A53" s="39" t="s">
        <v>46</v>
      </c>
      <c r="B53" s="45"/>
      <c r="C53" s="45"/>
      <c r="D53" s="45"/>
      <c r="E53" s="45"/>
      <c r="F53" s="45"/>
      <c r="G53" s="45"/>
      <c r="H53" s="21"/>
    </row>
    <row r="54" spans="1:10" ht="25" customHeight="1" thickBot="1" x14ac:dyDescent="0.25">
      <c r="A54" s="39" t="s">
        <v>36</v>
      </c>
      <c r="B54" s="45"/>
      <c r="C54" s="45"/>
      <c r="D54" s="45"/>
      <c r="E54" s="39" t="s">
        <v>11</v>
      </c>
      <c r="F54" s="55"/>
      <c r="G54" s="66"/>
      <c r="H54" s="21"/>
      <c r="I54" s="22"/>
    </row>
    <row r="55" spans="1:10" ht="25" customHeight="1" thickBot="1" x14ac:dyDescent="0.25">
      <c r="A55" s="130" t="s">
        <v>12</v>
      </c>
      <c r="B55" s="83"/>
      <c r="C55" s="129"/>
      <c r="D55" s="129"/>
      <c r="E55" s="129"/>
      <c r="F55" s="129"/>
      <c r="G55" s="129"/>
      <c r="H55" s="26"/>
      <c r="I55" s="27"/>
    </row>
    <row r="56" spans="1:10" ht="25" customHeight="1" thickTop="1" x14ac:dyDescent="0.2">
      <c r="B56" s="53" t="s">
        <v>14</v>
      </c>
      <c r="C56" s="39"/>
      <c r="D56" s="39"/>
      <c r="E56" s="44"/>
      <c r="F56" s="44"/>
      <c r="H56" s="79"/>
      <c r="I56" s="79"/>
      <c r="J56" s="38"/>
    </row>
    <row r="57" spans="1:10" ht="25" customHeight="1" x14ac:dyDescent="0.2"/>
    <row r="58" spans="1:10" ht="29" customHeight="1" x14ac:dyDescent="0.2"/>
    <row r="59" spans="1:10" x14ac:dyDescent="0.2">
      <c r="A59" s="53"/>
      <c r="B59" s="21"/>
      <c r="C59" s="39"/>
      <c r="D59" s="39"/>
      <c r="E59" s="65"/>
      <c r="F59" s="65"/>
      <c r="G59" s="79"/>
      <c r="I59" s="28"/>
    </row>
    <row r="60" spans="1:10" x14ac:dyDescent="0.2">
      <c r="A60" s="67"/>
      <c r="B60" s="43"/>
      <c r="C60" s="43"/>
      <c r="D60" s="43"/>
      <c r="E60" s="2"/>
      <c r="G60" s="79"/>
      <c r="H60" s="10"/>
      <c r="I60" s="43"/>
    </row>
    <row r="61" spans="1:10" x14ac:dyDescent="0.2">
      <c r="A61" s="68"/>
      <c r="B61" s="44"/>
      <c r="C61" s="44"/>
      <c r="D61" s="44"/>
      <c r="G61" s="79"/>
      <c r="H61" s="11"/>
      <c r="I61" s="44"/>
    </row>
    <row r="62" spans="1:10" x14ac:dyDescent="0.2">
      <c r="A62" s="69"/>
      <c r="B62" s="65"/>
      <c r="C62" s="65"/>
      <c r="D62" s="65"/>
      <c r="G62" s="41"/>
      <c r="H62" s="43"/>
      <c r="I62" s="43"/>
      <c r="J62" s="34"/>
    </row>
    <row r="63" spans="1:10" x14ac:dyDescent="0.2">
      <c r="G63" s="54"/>
      <c r="H63" s="43"/>
      <c r="I63" s="43"/>
      <c r="J63" s="43"/>
    </row>
    <row r="64" spans="1:10" x14ac:dyDescent="0.2">
      <c r="G64" s="41"/>
      <c r="H64" s="44"/>
      <c r="I64" s="44"/>
      <c r="J64" s="44"/>
    </row>
    <row r="65" spans="6:10" x14ac:dyDescent="0.2">
      <c r="F65" s="1"/>
      <c r="G65" s="43"/>
      <c r="H65" s="65"/>
      <c r="I65" s="65"/>
      <c r="J65" s="65"/>
    </row>
    <row r="66" spans="6:10" x14ac:dyDescent="0.2">
      <c r="F66" s="2"/>
      <c r="G66" s="44"/>
    </row>
    <row r="67" spans="6:10" x14ac:dyDescent="0.2">
      <c r="G67" s="65"/>
    </row>
    <row r="77" spans="6:10" x14ac:dyDescent="0.2">
      <c r="H77" s="38"/>
      <c r="I77" s="38"/>
    </row>
    <row r="78" spans="6:10" x14ac:dyDescent="0.2">
      <c r="H78"/>
      <c r="I78"/>
    </row>
    <row r="79" spans="6:10" x14ac:dyDescent="0.2">
      <c r="G79" s="35"/>
      <c r="H79"/>
      <c r="I79"/>
    </row>
    <row r="80" spans="6:10" x14ac:dyDescent="0.2">
      <c r="H80"/>
      <c r="I80"/>
    </row>
    <row r="81" spans="7:9" x14ac:dyDescent="0.2">
      <c r="H81"/>
      <c r="I81"/>
    </row>
    <row r="82" spans="7:9" x14ac:dyDescent="0.2">
      <c r="H82"/>
      <c r="I82"/>
    </row>
    <row r="83" spans="7:9" x14ac:dyDescent="0.2">
      <c r="H83" s="34"/>
      <c r="I83" s="34"/>
    </row>
    <row r="84" spans="7:9" x14ac:dyDescent="0.2">
      <c r="H84" s="34"/>
      <c r="I84" s="34"/>
    </row>
    <row r="85" spans="7:9" x14ac:dyDescent="0.2">
      <c r="G85" s="34"/>
    </row>
    <row r="86" spans="7:9" x14ac:dyDescent="0.2">
      <c r="G86" s="34"/>
    </row>
  </sheetData>
  <mergeCells count="19">
    <mergeCell ref="A30:D30"/>
    <mergeCell ref="A19:D19"/>
    <mergeCell ref="A25:D25"/>
    <mergeCell ref="A1:J1"/>
    <mergeCell ref="A2:J2"/>
    <mergeCell ref="A4:A5"/>
    <mergeCell ref="A3:E3"/>
    <mergeCell ref="G3:J3"/>
    <mergeCell ref="E4:E5"/>
    <mergeCell ref="B4:B5"/>
    <mergeCell ref="G40:J40"/>
    <mergeCell ref="G38:J38"/>
    <mergeCell ref="G35:J35"/>
    <mergeCell ref="G16:J16"/>
    <mergeCell ref="G32:J32"/>
    <mergeCell ref="G33:J33"/>
    <mergeCell ref="G34:J34"/>
    <mergeCell ref="G36:J36"/>
    <mergeCell ref="G37:J37"/>
  </mergeCells>
  <printOptions horizontalCentered="1" verticalCentered="1"/>
  <pageMargins left="0.5" right="0.5" top="0" bottom="0" header="0.3" footer="0.3"/>
  <pageSetup scale="62" orientation="portrait" r:id="rId1"/>
  <rowBreaks count="1" manualBreakCount="1">
    <brk id="54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524A-0FB2-A441-97B0-A46613FB25A9}">
  <sheetPr>
    <pageSetUpPr fitToPage="1"/>
  </sheetPr>
  <dimension ref="A1:I50"/>
  <sheetViews>
    <sheetView topLeftCell="A8" zoomScaleNormal="313" workbookViewId="0">
      <selection activeCell="L19" sqref="L19"/>
    </sheetView>
  </sheetViews>
  <sheetFormatPr baseColWidth="10" defaultColWidth="11" defaultRowHeight="16" x14ac:dyDescent="0.2"/>
  <cols>
    <col min="1" max="1" width="39.6640625" bestFit="1" customWidth="1"/>
    <col min="2" max="2" width="5.1640625" bestFit="1" customWidth="1"/>
    <col min="3" max="3" width="6" customWidth="1"/>
    <col min="4" max="4" width="8.33203125" customWidth="1"/>
    <col min="5" max="5" width="4.5" customWidth="1"/>
    <col min="6" max="6" width="32.33203125" customWidth="1"/>
    <col min="7" max="7" width="5.83203125" customWidth="1"/>
    <col min="8" max="8" width="6" customWidth="1"/>
    <col min="9" max="9" width="9.5" customWidth="1"/>
    <col min="12" max="12" width="52.6640625" bestFit="1" customWidth="1"/>
  </cols>
  <sheetData>
    <row r="1" spans="1:9" ht="17" thickBot="1" x14ac:dyDescent="0.25">
      <c r="A1" s="203" t="s">
        <v>95</v>
      </c>
      <c r="B1" s="204"/>
      <c r="C1" s="204"/>
      <c r="D1" s="205"/>
      <c r="E1" s="200"/>
      <c r="F1" s="203" t="s">
        <v>129</v>
      </c>
      <c r="G1" s="204"/>
      <c r="H1" s="204"/>
      <c r="I1" s="205"/>
    </row>
    <row r="2" spans="1:9" x14ac:dyDescent="0.2">
      <c r="A2" s="82" t="s">
        <v>130</v>
      </c>
      <c r="B2" s="140" t="s">
        <v>1</v>
      </c>
      <c r="C2" s="29" t="s">
        <v>131</v>
      </c>
      <c r="D2" s="117" t="s">
        <v>132</v>
      </c>
      <c r="E2" s="200"/>
      <c r="F2" s="82" t="s">
        <v>130</v>
      </c>
      <c r="G2" s="140" t="s">
        <v>1</v>
      </c>
      <c r="H2" s="29" t="s">
        <v>131</v>
      </c>
      <c r="I2" s="117" t="s">
        <v>132</v>
      </c>
    </row>
    <row r="3" spans="1:9" ht="21" customHeight="1" x14ac:dyDescent="0.2">
      <c r="A3" s="131" t="s">
        <v>87</v>
      </c>
      <c r="B3" s="141">
        <v>21</v>
      </c>
      <c r="C3" s="133"/>
      <c r="D3" s="15">
        <f>C3*B3</f>
        <v>0</v>
      </c>
      <c r="E3" s="200"/>
      <c r="F3" s="131" t="s">
        <v>96</v>
      </c>
      <c r="G3" s="141">
        <v>16</v>
      </c>
      <c r="H3" s="134"/>
      <c r="I3" s="15">
        <f>G3*H3</f>
        <v>0</v>
      </c>
    </row>
    <row r="4" spans="1:9" ht="21" customHeight="1" x14ac:dyDescent="0.2">
      <c r="A4" s="131" t="s">
        <v>88</v>
      </c>
      <c r="B4" s="141">
        <v>21</v>
      </c>
      <c r="C4" s="133"/>
      <c r="D4" s="15">
        <f t="shared" ref="D4:D10" si="0">C4*B4</f>
        <v>0</v>
      </c>
      <c r="E4" s="200"/>
      <c r="F4" s="131" t="s">
        <v>97</v>
      </c>
      <c r="G4" s="141">
        <v>16</v>
      </c>
      <c r="H4" s="134"/>
      <c r="I4" s="15">
        <f t="shared" ref="I4:I20" si="1">G4*H4</f>
        <v>0</v>
      </c>
    </row>
    <row r="5" spans="1:9" ht="21" customHeight="1" x14ac:dyDescent="0.2">
      <c r="A5" s="131" t="s">
        <v>89</v>
      </c>
      <c r="B5" s="141">
        <v>13</v>
      </c>
      <c r="C5" s="133"/>
      <c r="D5" s="15">
        <f t="shared" si="0"/>
        <v>0</v>
      </c>
      <c r="E5" s="200"/>
      <c r="F5" s="131" t="s">
        <v>98</v>
      </c>
      <c r="G5" s="141">
        <v>16</v>
      </c>
      <c r="H5" s="134"/>
      <c r="I5" s="15">
        <f t="shared" si="1"/>
        <v>0</v>
      </c>
    </row>
    <row r="6" spans="1:9" ht="21" customHeight="1" x14ac:dyDescent="0.2">
      <c r="A6" s="131" t="s">
        <v>90</v>
      </c>
      <c r="B6" s="141">
        <v>11</v>
      </c>
      <c r="C6" s="133"/>
      <c r="D6" s="15">
        <f t="shared" si="0"/>
        <v>0</v>
      </c>
      <c r="E6" s="200"/>
      <c r="F6" s="131" t="s">
        <v>99</v>
      </c>
      <c r="G6" s="141">
        <v>16</v>
      </c>
      <c r="H6" s="134"/>
      <c r="I6" s="15">
        <f t="shared" si="1"/>
        <v>0</v>
      </c>
    </row>
    <row r="7" spans="1:9" ht="21" customHeight="1" x14ac:dyDescent="0.2">
      <c r="A7" s="131" t="s">
        <v>91</v>
      </c>
      <c r="B7" s="141">
        <v>11</v>
      </c>
      <c r="C7" s="133"/>
      <c r="D7" s="15">
        <f t="shared" si="0"/>
        <v>0</v>
      </c>
      <c r="E7" s="200"/>
      <c r="F7" s="131" t="s">
        <v>100</v>
      </c>
      <c r="G7" s="141">
        <v>16</v>
      </c>
      <c r="H7" s="134"/>
      <c r="I7" s="15">
        <f t="shared" si="1"/>
        <v>0</v>
      </c>
    </row>
    <row r="8" spans="1:9" ht="21" customHeight="1" x14ac:dyDescent="0.2">
      <c r="A8" s="131" t="s">
        <v>93</v>
      </c>
      <c r="B8" s="141">
        <v>13</v>
      </c>
      <c r="C8" s="133"/>
      <c r="D8" s="15">
        <f t="shared" si="0"/>
        <v>0</v>
      </c>
      <c r="E8" s="200"/>
      <c r="F8" s="131" t="s">
        <v>101</v>
      </c>
      <c r="G8" s="141">
        <v>16</v>
      </c>
      <c r="H8" s="134"/>
      <c r="I8" s="15">
        <f t="shared" si="1"/>
        <v>0</v>
      </c>
    </row>
    <row r="9" spans="1:9" ht="21" customHeight="1" x14ac:dyDescent="0.2">
      <c r="A9" s="131" t="s">
        <v>94</v>
      </c>
      <c r="B9" s="141">
        <v>13</v>
      </c>
      <c r="C9" s="133"/>
      <c r="D9" s="15">
        <f t="shared" si="0"/>
        <v>0</v>
      </c>
      <c r="E9" s="200"/>
      <c r="F9" s="131" t="s">
        <v>102</v>
      </c>
      <c r="G9" s="141">
        <v>16</v>
      </c>
      <c r="H9" s="134"/>
      <c r="I9" s="15">
        <f t="shared" si="1"/>
        <v>0</v>
      </c>
    </row>
    <row r="10" spans="1:9" ht="21" customHeight="1" thickBot="1" x14ac:dyDescent="0.25">
      <c r="A10" s="132" t="s">
        <v>92</v>
      </c>
      <c r="B10" s="142">
        <v>2</v>
      </c>
      <c r="C10" s="135"/>
      <c r="D10" s="87">
        <f t="shared" si="0"/>
        <v>0</v>
      </c>
      <c r="E10" s="200"/>
      <c r="F10" s="131" t="s">
        <v>103</v>
      </c>
      <c r="G10" s="141">
        <v>16</v>
      </c>
      <c r="H10" s="134"/>
      <c r="I10" s="15">
        <f t="shared" si="1"/>
        <v>0</v>
      </c>
    </row>
    <row r="11" spans="1:9" ht="21" customHeight="1" thickBot="1" x14ac:dyDescent="0.25">
      <c r="A11" s="143"/>
      <c r="B11" s="144"/>
      <c r="C11" s="136"/>
      <c r="D11" s="136"/>
      <c r="E11" s="200"/>
      <c r="F11" s="131" t="s">
        <v>104</v>
      </c>
      <c r="G11" s="141">
        <v>45</v>
      </c>
      <c r="H11" s="134"/>
      <c r="I11" s="15">
        <f t="shared" si="1"/>
        <v>0</v>
      </c>
    </row>
    <row r="12" spans="1:9" ht="21" customHeight="1" x14ac:dyDescent="0.2">
      <c r="A12" s="212" t="s">
        <v>133</v>
      </c>
      <c r="B12" s="213"/>
      <c r="C12" s="213"/>
      <c r="D12" s="214"/>
      <c r="E12" s="200"/>
      <c r="F12" s="131" t="s">
        <v>105</v>
      </c>
      <c r="G12" s="141">
        <v>45</v>
      </c>
      <c r="H12" s="134"/>
      <c r="I12" s="15">
        <f t="shared" si="1"/>
        <v>0</v>
      </c>
    </row>
    <row r="13" spans="1:9" ht="21" customHeight="1" x14ac:dyDescent="0.2">
      <c r="A13" s="82" t="s">
        <v>130</v>
      </c>
      <c r="B13" s="140" t="s">
        <v>1</v>
      </c>
      <c r="C13" s="29" t="s">
        <v>131</v>
      </c>
      <c r="D13" s="117" t="s">
        <v>132</v>
      </c>
      <c r="E13" s="200"/>
      <c r="F13" s="131" t="s">
        <v>106</v>
      </c>
      <c r="G13" s="141">
        <v>45</v>
      </c>
      <c r="H13" s="134"/>
      <c r="I13" s="15">
        <f t="shared" si="1"/>
        <v>0</v>
      </c>
    </row>
    <row r="14" spans="1:9" ht="21" customHeight="1" x14ac:dyDescent="0.2">
      <c r="A14" s="131" t="s">
        <v>107</v>
      </c>
      <c r="B14" s="141">
        <v>22</v>
      </c>
      <c r="C14" s="133"/>
      <c r="D14" s="15">
        <f>C14*B14</f>
        <v>0</v>
      </c>
      <c r="E14" s="200"/>
      <c r="F14" s="131" t="s">
        <v>108</v>
      </c>
      <c r="G14" s="141">
        <v>45</v>
      </c>
      <c r="H14" s="134"/>
      <c r="I14" s="15">
        <f t="shared" si="1"/>
        <v>0</v>
      </c>
    </row>
    <row r="15" spans="1:9" ht="21" customHeight="1" x14ac:dyDescent="0.2">
      <c r="A15" s="131" t="s">
        <v>109</v>
      </c>
      <c r="B15" s="141">
        <v>22</v>
      </c>
      <c r="C15" s="133"/>
      <c r="D15" s="15">
        <f t="shared" ref="D15:D19" si="2">C15*B15</f>
        <v>0</v>
      </c>
      <c r="E15" s="200"/>
      <c r="F15" s="131" t="s">
        <v>110</v>
      </c>
      <c r="G15" s="141">
        <v>45</v>
      </c>
      <c r="H15" s="134"/>
      <c r="I15" s="15">
        <f t="shared" si="1"/>
        <v>0</v>
      </c>
    </row>
    <row r="16" spans="1:9" ht="21" customHeight="1" x14ac:dyDescent="0.2">
      <c r="A16" s="131" t="s">
        <v>111</v>
      </c>
      <c r="B16" s="141">
        <v>64</v>
      </c>
      <c r="C16" s="133"/>
      <c r="D16" s="15">
        <f t="shared" si="2"/>
        <v>0</v>
      </c>
      <c r="E16" s="200"/>
      <c r="F16" s="131" t="s">
        <v>112</v>
      </c>
      <c r="G16" s="141">
        <v>23</v>
      </c>
      <c r="H16" s="134"/>
      <c r="I16" s="15">
        <f t="shared" si="1"/>
        <v>0</v>
      </c>
    </row>
    <row r="17" spans="1:9" ht="21" customHeight="1" x14ac:dyDescent="0.2">
      <c r="A17" s="131" t="s">
        <v>113</v>
      </c>
      <c r="B17" s="141">
        <v>161</v>
      </c>
      <c r="C17" s="133"/>
      <c r="D17" s="15">
        <f t="shared" si="2"/>
        <v>0</v>
      </c>
      <c r="E17" s="200"/>
      <c r="F17" s="131" t="s">
        <v>114</v>
      </c>
      <c r="G17" s="141">
        <v>4</v>
      </c>
      <c r="H17" s="134"/>
      <c r="I17" s="15">
        <f t="shared" si="1"/>
        <v>0</v>
      </c>
    </row>
    <row r="18" spans="1:9" ht="21" customHeight="1" x14ac:dyDescent="0.2">
      <c r="A18" s="131" t="s">
        <v>115</v>
      </c>
      <c r="B18" s="141">
        <v>53</v>
      </c>
      <c r="C18" s="133"/>
      <c r="D18" s="15">
        <f t="shared" si="2"/>
        <v>0</v>
      </c>
      <c r="E18" s="200"/>
      <c r="F18" s="131" t="s">
        <v>116</v>
      </c>
      <c r="G18" s="141">
        <v>7</v>
      </c>
      <c r="H18" s="134"/>
      <c r="I18" s="15">
        <f t="shared" si="1"/>
        <v>0</v>
      </c>
    </row>
    <row r="19" spans="1:9" ht="21" customHeight="1" thickBot="1" x14ac:dyDescent="0.25">
      <c r="A19" s="132" t="s">
        <v>117</v>
      </c>
      <c r="B19" s="142">
        <v>33</v>
      </c>
      <c r="C19" s="135"/>
      <c r="D19" s="87">
        <f t="shared" si="2"/>
        <v>0</v>
      </c>
      <c r="E19" s="200"/>
      <c r="F19" s="131" t="s">
        <v>118</v>
      </c>
      <c r="G19" s="141">
        <v>7</v>
      </c>
      <c r="H19" s="134"/>
      <c r="I19" s="15">
        <f t="shared" si="1"/>
        <v>0</v>
      </c>
    </row>
    <row r="20" spans="1:9" ht="21" customHeight="1" thickBot="1" x14ac:dyDescent="0.25">
      <c r="E20" s="200"/>
      <c r="F20" s="132" t="s">
        <v>119</v>
      </c>
      <c r="G20" s="142">
        <v>7</v>
      </c>
      <c r="H20" s="137"/>
      <c r="I20" s="87">
        <f t="shared" si="1"/>
        <v>0</v>
      </c>
    </row>
    <row r="21" spans="1:9" ht="17" thickBot="1" x14ac:dyDescent="0.25">
      <c r="A21" s="203" t="s">
        <v>134</v>
      </c>
      <c r="B21" s="204"/>
      <c r="C21" s="204"/>
      <c r="D21" s="205"/>
      <c r="E21" s="136"/>
      <c r="F21" s="145"/>
      <c r="G21" s="146"/>
      <c r="H21" s="138"/>
      <c r="I21" s="138"/>
    </row>
    <row r="22" spans="1:9" ht="17" thickBot="1" x14ac:dyDescent="0.25">
      <c r="A22" s="82" t="s">
        <v>130</v>
      </c>
      <c r="B22" s="140" t="s">
        <v>1</v>
      </c>
      <c r="C22" s="29" t="s">
        <v>131</v>
      </c>
      <c r="D22" s="117" t="s">
        <v>132</v>
      </c>
      <c r="E22" s="136"/>
      <c r="F22" s="209" t="s">
        <v>142</v>
      </c>
      <c r="G22" s="210"/>
      <c r="H22" s="210"/>
      <c r="I22" s="211"/>
    </row>
    <row r="23" spans="1:9" ht="23" customHeight="1" x14ac:dyDescent="0.2">
      <c r="A23" s="131" t="s">
        <v>120</v>
      </c>
      <c r="B23" s="141">
        <v>98</v>
      </c>
      <c r="C23" s="133"/>
      <c r="D23" s="15">
        <f>B23*C23</f>
        <v>0</v>
      </c>
      <c r="E23" s="200"/>
      <c r="F23" s="191" t="s">
        <v>143</v>
      </c>
      <c r="G23" s="192"/>
      <c r="H23" s="192"/>
      <c r="I23" s="193"/>
    </row>
    <row r="24" spans="1:9" ht="23" customHeight="1" x14ac:dyDescent="0.2">
      <c r="A24" s="131" t="s">
        <v>121</v>
      </c>
      <c r="B24" s="141">
        <v>98</v>
      </c>
      <c r="C24" s="133"/>
      <c r="D24" s="15">
        <f t="shared" ref="D24:D31" si="3">B24*C24</f>
        <v>0</v>
      </c>
      <c r="E24" s="200"/>
      <c r="F24" s="194" t="s">
        <v>144</v>
      </c>
      <c r="G24" s="195"/>
      <c r="H24" s="195"/>
      <c r="I24" s="196"/>
    </row>
    <row r="25" spans="1:9" ht="23" customHeight="1" x14ac:dyDescent="0.2">
      <c r="A25" s="131" t="s">
        <v>122</v>
      </c>
      <c r="B25" s="141">
        <v>103</v>
      </c>
      <c r="C25" s="133"/>
      <c r="D25" s="15">
        <f t="shared" si="3"/>
        <v>0</v>
      </c>
      <c r="E25" s="200"/>
      <c r="F25" s="197" t="s">
        <v>145</v>
      </c>
      <c r="G25" s="198"/>
      <c r="H25" s="198"/>
      <c r="I25" s="199"/>
    </row>
    <row r="26" spans="1:9" ht="23" customHeight="1" x14ac:dyDescent="0.2">
      <c r="A26" s="131" t="s">
        <v>123</v>
      </c>
      <c r="B26" s="141">
        <v>119</v>
      </c>
      <c r="C26" s="133"/>
      <c r="D26" s="15">
        <f t="shared" si="3"/>
        <v>0</v>
      </c>
      <c r="E26" s="200"/>
      <c r="F26" s="197" t="s">
        <v>146</v>
      </c>
      <c r="G26" s="198"/>
      <c r="H26" s="198"/>
      <c r="I26" s="199"/>
    </row>
    <row r="27" spans="1:9" ht="23" customHeight="1" x14ac:dyDescent="0.2">
      <c r="A27" s="131" t="s">
        <v>124</v>
      </c>
      <c r="B27" s="141">
        <v>85</v>
      </c>
      <c r="C27" s="133"/>
      <c r="D27" s="15">
        <f t="shared" si="3"/>
        <v>0</v>
      </c>
      <c r="E27" s="200"/>
      <c r="F27" s="197" t="s">
        <v>136</v>
      </c>
      <c r="G27" s="198"/>
      <c r="H27" s="198"/>
      <c r="I27" s="199"/>
    </row>
    <row r="28" spans="1:9" ht="23" customHeight="1" x14ac:dyDescent="0.2">
      <c r="A28" s="131" t="s">
        <v>125</v>
      </c>
      <c r="B28" s="141">
        <v>71</v>
      </c>
      <c r="C28" s="133"/>
      <c r="D28" s="15">
        <f t="shared" si="3"/>
        <v>0</v>
      </c>
      <c r="E28" s="200"/>
      <c r="F28" s="197" t="s">
        <v>148</v>
      </c>
      <c r="G28" s="198"/>
      <c r="H28" s="198"/>
      <c r="I28" s="199"/>
    </row>
    <row r="29" spans="1:9" ht="23" customHeight="1" x14ac:dyDescent="0.2">
      <c r="A29" s="131" t="s">
        <v>126</v>
      </c>
      <c r="B29" s="141">
        <v>66</v>
      </c>
      <c r="C29" s="133"/>
      <c r="D29" s="15">
        <f t="shared" si="3"/>
        <v>0</v>
      </c>
      <c r="E29" s="200"/>
      <c r="F29" s="197" t="s">
        <v>137</v>
      </c>
      <c r="G29" s="198"/>
      <c r="H29" s="198"/>
      <c r="I29" s="199"/>
    </row>
    <row r="30" spans="1:9" ht="23" customHeight="1" x14ac:dyDescent="0.2">
      <c r="A30" s="131" t="s">
        <v>127</v>
      </c>
      <c r="B30" s="141">
        <v>55</v>
      </c>
      <c r="C30" s="133"/>
      <c r="D30" s="15">
        <f t="shared" si="3"/>
        <v>0</v>
      </c>
      <c r="E30" s="200"/>
      <c r="F30" s="197" t="s">
        <v>138</v>
      </c>
      <c r="G30" s="198"/>
      <c r="H30" s="198"/>
      <c r="I30" s="199"/>
    </row>
    <row r="31" spans="1:9" ht="23" customHeight="1" thickBot="1" x14ac:dyDescent="0.25">
      <c r="A31" s="132" t="s">
        <v>128</v>
      </c>
      <c r="B31" s="142">
        <v>22</v>
      </c>
      <c r="C31" s="135"/>
      <c r="D31" s="87">
        <f t="shared" si="3"/>
        <v>0</v>
      </c>
      <c r="E31" s="200"/>
      <c r="F31" s="197" t="s">
        <v>139</v>
      </c>
      <c r="G31" s="198"/>
      <c r="H31" s="198"/>
      <c r="I31" s="199"/>
    </row>
    <row r="32" spans="1:9" ht="21" customHeight="1" x14ac:dyDescent="0.2">
      <c r="A32" s="143"/>
      <c r="B32" s="144"/>
      <c r="C32" s="136"/>
      <c r="D32" s="136"/>
      <c r="E32" s="200"/>
      <c r="F32" s="197" t="s">
        <v>140</v>
      </c>
      <c r="G32" s="198"/>
      <c r="H32" s="198"/>
      <c r="I32" s="199"/>
    </row>
    <row r="33" spans="1:9" ht="23" customHeight="1" x14ac:dyDescent="0.2">
      <c r="E33" s="136"/>
      <c r="F33" s="197" t="s">
        <v>141</v>
      </c>
      <c r="G33" s="198"/>
      <c r="H33" s="198"/>
      <c r="I33" s="199"/>
    </row>
    <row r="34" spans="1:9" ht="20" customHeight="1" x14ac:dyDescent="0.2">
      <c r="A34" s="143"/>
      <c r="B34" s="144"/>
      <c r="C34" s="136"/>
      <c r="D34" s="136"/>
      <c r="E34" s="200"/>
      <c r="F34" s="197"/>
      <c r="G34" s="198"/>
      <c r="H34" s="198"/>
      <c r="I34" s="199"/>
    </row>
    <row r="35" spans="1:9" x14ac:dyDescent="0.2">
      <c r="A35" s="143"/>
      <c r="B35" s="144"/>
      <c r="C35" s="136"/>
      <c r="D35" s="136"/>
      <c r="E35" s="200"/>
      <c r="F35" s="206"/>
      <c r="G35" s="207"/>
      <c r="H35" s="207"/>
      <c r="I35" s="208"/>
    </row>
    <row r="36" spans="1:9" ht="18" thickBot="1" x14ac:dyDescent="0.25">
      <c r="A36" s="143"/>
      <c r="B36" s="144"/>
      <c r="C36" s="136"/>
      <c r="D36" s="136"/>
      <c r="E36" s="200"/>
      <c r="F36" s="153" t="s">
        <v>147</v>
      </c>
      <c r="G36" s="152"/>
      <c r="H36" s="201">
        <v>6535</v>
      </c>
      <c r="I36" s="202"/>
    </row>
    <row r="37" spans="1:9" ht="17" thickBot="1" x14ac:dyDescent="0.25">
      <c r="A37" s="143"/>
      <c r="B37" s="144"/>
      <c r="C37" s="136"/>
      <c r="D37" s="136"/>
      <c r="E37" s="200"/>
      <c r="F37" s="143"/>
      <c r="G37" s="144"/>
      <c r="H37" s="136"/>
      <c r="I37" s="136"/>
    </row>
    <row r="38" spans="1:9" ht="24" customHeight="1" thickBot="1" x14ac:dyDescent="0.25">
      <c r="A38" s="143"/>
      <c r="B38" s="144"/>
      <c r="C38" s="136"/>
      <c r="D38" s="136"/>
      <c r="E38" s="200"/>
      <c r="F38" s="154" t="s">
        <v>135</v>
      </c>
      <c r="G38" s="155"/>
      <c r="H38" s="155"/>
      <c r="I38" s="156">
        <f>D3+D4+D5+D6+D7+D8+D9+D10+D14+D15+D16+D17+D18+D19+D23+D24+D25+D26+D27+D28+D29+D30+D31+I3+I4+I5+I6+I7+I8+I9+I10+I11+I12+I13+I14+I15+I16+I17+I18+I19+I20</f>
        <v>0</v>
      </c>
    </row>
    <row r="39" spans="1:9" x14ac:dyDescent="0.2">
      <c r="A39" s="143"/>
      <c r="B39" s="144"/>
      <c r="C39" s="136"/>
      <c r="D39" s="136"/>
      <c r="E39" s="136"/>
      <c r="F39" s="147"/>
      <c r="G39" s="136"/>
      <c r="H39" s="136"/>
      <c r="I39" s="136"/>
    </row>
    <row r="40" spans="1:9" x14ac:dyDescent="0.2">
      <c r="A40" s="143"/>
      <c r="B40" s="144"/>
      <c r="C40" s="136"/>
      <c r="D40" s="136"/>
      <c r="E40" s="136"/>
      <c r="F40" s="136"/>
      <c r="G40" s="136"/>
      <c r="H40" s="136"/>
      <c r="I40" s="136"/>
    </row>
    <row r="41" spans="1:9" x14ac:dyDescent="0.2">
      <c r="A41" s="189"/>
      <c r="B41" s="189"/>
      <c r="C41" s="189"/>
      <c r="D41" s="189"/>
      <c r="E41" s="139"/>
      <c r="F41" s="188"/>
      <c r="G41" s="188"/>
      <c r="H41" s="188"/>
      <c r="I41" s="136"/>
    </row>
    <row r="42" spans="1:9" x14ac:dyDescent="0.2">
      <c r="A42" s="143"/>
      <c r="B42" s="144"/>
      <c r="C42" s="136"/>
      <c r="D42" s="136"/>
      <c r="E42" s="139"/>
      <c r="F42" s="139"/>
      <c r="G42" s="139"/>
      <c r="H42" s="139"/>
      <c r="I42" s="139"/>
    </row>
    <row r="43" spans="1:9" x14ac:dyDescent="0.2">
      <c r="A43" s="143"/>
      <c r="B43" s="144"/>
      <c r="C43" s="136"/>
      <c r="D43" s="136"/>
      <c r="E43" s="139"/>
      <c r="F43" s="139"/>
      <c r="G43" s="139"/>
      <c r="H43" s="139"/>
      <c r="I43" s="139"/>
    </row>
    <row r="44" spans="1:9" x14ac:dyDescent="0.2">
      <c r="A44" s="143"/>
      <c r="B44" s="144"/>
      <c r="C44" s="136"/>
      <c r="D44" s="136"/>
      <c r="E44" s="139"/>
      <c r="F44" s="139"/>
      <c r="G44" s="139"/>
      <c r="H44" s="139"/>
      <c r="I44" s="139"/>
    </row>
    <row r="45" spans="1:9" x14ac:dyDescent="0.2">
      <c r="A45" s="143"/>
      <c r="B45" s="144"/>
      <c r="C45" s="136"/>
      <c r="D45" s="136"/>
      <c r="E45" s="139"/>
      <c r="F45" s="139"/>
      <c r="G45" s="139"/>
      <c r="H45" s="139"/>
      <c r="I45" s="139"/>
    </row>
    <row r="46" spans="1:9" x14ac:dyDescent="0.2">
      <c r="A46" s="190"/>
      <c r="B46" s="190"/>
      <c r="C46" s="190"/>
      <c r="D46" s="190"/>
      <c r="E46" s="139"/>
      <c r="F46" s="139"/>
      <c r="G46" s="139"/>
      <c r="H46" s="139"/>
      <c r="I46" s="139"/>
    </row>
    <row r="47" spans="1:9" x14ac:dyDescent="0.2">
      <c r="A47" s="143"/>
      <c r="B47" s="144"/>
      <c r="C47" s="136"/>
      <c r="D47" s="136"/>
      <c r="E47" s="139"/>
      <c r="F47" s="139"/>
      <c r="G47" s="139"/>
      <c r="H47" s="139"/>
      <c r="I47" s="139"/>
    </row>
    <row r="48" spans="1:9" x14ac:dyDescent="0.2">
      <c r="A48" s="143"/>
      <c r="B48" s="144"/>
      <c r="C48" s="136"/>
      <c r="D48" s="136"/>
      <c r="E48" s="139"/>
      <c r="F48" s="139"/>
      <c r="G48" s="139"/>
      <c r="H48" s="139"/>
      <c r="I48" s="139"/>
    </row>
    <row r="49" spans="1:9" x14ac:dyDescent="0.2">
      <c r="A49" s="143"/>
      <c r="B49" s="144"/>
      <c r="C49" s="136"/>
      <c r="D49" s="136"/>
      <c r="E49" s="139"/>
      <c r="F49" s="139"/>
      <c r="G49" s="139"/>
      <c r="H49" s="139"/>
      <c r="I49" s="139"/>
    </row>
    <row r="50" spans="1:9" x14ac:dyDescent="0.2">
      <c r="F50" s="139"/>
      <c r="G50" s="139"/>
      <c r="H50" s="139"/>
      <c r="I50" s="139"/>
    </row>
  </sheetData>
  <autoFilter ref="A1:A3" xr:uid="{FD74677E-E04C-8B49-90A2-F8B05F49CA82}"/>
  <sortState xmlns:xlrd2="http://schemas.microsoft.com/office/spreadsheetml/2017/richdata2" ref="A1:A3">
    <sortCondition ref="A1"/>
  </sortState>
  <mergeCells count="26">
    <mergeCell ref="A1:D1"/>
    <mergeCell ref="E1:E13"/>
    <mergeCell ref="F1:I1"/>
    <mergeCell ref="A12:D12"/>
    <mergeCell ref="E14:E20"/>
    <mergeCell ref="A21:D21"/>
    <mergeCell ref="E34:E38"/>
    <mergeCell ref="F35:I35"/>
    <mergeCell ref="F22:I22"/>
    <mergeCell ref="F27:I27"/>
    <mergeCell ref="F28:I28"/>
    <mergeCell ref="F41:H41"/>
    <mergeCell ref="A41:D41"/>
    <mergeCell ref="A46:D46"/>
    <mergeCell ref="F23:I23"/>
    <mergeCell ref="F24:I24"/>
    <mergeCell ref="F25:I25"/>
    <mergeCell ref="F26:I26"/>
    <mergeCell ref="E23:E32"/>
    <mergeCell ref="H36:I36"/>
    <mergeCell ref="F29:I29"/>
    <mergeCell ref="F30:I30"/>
    <mergeCell ref="F31:I31"/>
    <mergeCell ref="F32:I32"/>
    <mergeCell ref="F33:I33"/>
    <mergeCell ref="F34:I34"/>
  </mergeCells>
  <pageMargins left="0.5" right="0.5" top="0" bottom="0" header="0.3" footer="0.3"/>
  <pageSetup scale="4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Equipment Order Form</vt:lpstr>
      <vt:lpstr>Parts, Accessories &amp; Kits</vt:lpstr>
      <vt:lpstr>'Equipment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Beasley</dc:creator>
  <cp:lastModifiedBy>Jennifer Scheer</cp:lastModifiedBy>
  <cp:lastPrinted>2025-08-04T18:06:00Z</cp:lastPrinted>
  <dcterms:created xsi:type="dcterms:W3CDTF">2019-12-30T17:17:41Z</dcterms:created>
  <dcterms:modified xsi:type="dcterms:W3CDTF">2025-08-19T00:42:41Z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