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nniferscheer/Downloads/"/>
    </mc:Choice>
  </mc:AlternateContent>
  <xr:revisionPtr revIDLastSave="0" documentId="13_ncr:1_{79975A59-0E2E-B646-A111-D87EFDDA0433}" xr6:coauthVersionLast="47" xr6:coauthVersionMax="47" xr10:uidLastSave="{00000000-0000-0000-0000-000000000000}"/>
  <bookViews>
    <workbookView xWindow="4440" yWindow="760" windowWidth="24960" windowHeight="18360" activeTab="1" xr2:uid="{64D8880D-6687-C44B-8F9C-40EBDFD7F49A}"/>
  </bookViews>
  <sheets>
    <sheet name="Equipment Order Form" sheetId="1" r:id="rId1"/>
    <sheet name="Parts, Accessories &amp; Kits" sheetId="2" r:id="rId2"/>
  </sheets>
  <definedNames>
    <definedName name="_xlnm._FilterDatabase" localSheetId="1" hidden="1">'Parts, Accessories &amp; Kits'!$A$1:$A$3</definedName>
    <definedName name="_xlnm.Print_Area" localSheetId="0">'Equipment Order Form'!$A$1:$J$60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D10" i="2"/>
  <c r="J14" i="1"/>
  <c r="D19" i="2"/>
  <c r="D26" i="1"/>
  <c r="I38" i="2"/>
  <c r="J19" i="1"/>
  <c r="D37" i="2"/>
  <c r="D39" i="2"/>
  <c r="D38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3" i="2"/>
  <c r="D26" i="2"/>
  <c r="D27" i="2"/>
  <c r="D28" i="2"/>
  <c r="D29" i="2"/>
  <c r="D30" i="2"/>
  <c r="D31" i="2"/>
  <c r="D32" i="2"/>
  <c r="D33" i="2"/>
  <c r="D25" i="2"/>
  <c r="D16" i="2"/>
  <c r="D17" i="2"/>
  <c r="D18" i="2"/>
  <c r="D20" i="2"/>
  <c r="D21" i="2"/>
  <c r="D15" i="2"/>
  <c r="D4" i="2"/>
  <c r="D5" i="2"/>
  <c r="D6" i="2"/>
  <c r="D7" i="2"/>
  <c r="D8" i="2"/>
  <c r="D9" i="2"/>
  <c r="D11" i="2"/>
  <c r="D3" i="2"/>
  <c r="J24" i="1"/>
  <c r="J25" i="1"/>
  <c r="J26" i="1"/>
  <c r="J27" i="1"/>
  <c r="J28" i="1"/>
  <c r="J29" i="1"/>
  <c r="J30" i="1"/>
  <c r="J31" i="1"/>
  <c r="J32" i="1"/>
  <c r="J33" i="1"/>
  <c r="J23" i="1"/>
  <c r="J35" i="1" s="1"/>
  <c r="J9" i="1"/>
  <c r="J10" i="1"/>
  <c r="J11" i="1"/>
  <c r="J12" i="1"/>
  <c r="J13" i="1"/>
  <c r="J15" i="1"/>
  <c r="J16" i="1"/>
  <c r="J17" i="1"/>
  <c r="J18" i="1"/>
  <c r="J8" i="1"/>
  <c r="D36" i="1"/>
  <c r="D35" i="1"/>
  <c r="D31" i="1"/>
  <c r="D30" i="1"/>
  <c r="D25" i="1"/>
  <c r="D24" i="1"/>
  <c r="E20" i="1"/>
  <c r="E10" i="1"/>
  <c r="E11" i="1"/>
  <c r="E12" i="1"/>
  <c r="E13" i="1"/>
  <c r="E14" i="1"/>
  <c r="E15" i="1"/>
  <c r="E16" i="1"/>
  <c r="E17" i="1"/>
  <c r="E18" i="1"/>
  <c r="E19" i="1"/>
  <c r="E9" i="1"/>
  <c r="I37" i="1" l="1"/>
</calcChain>
</file>

<file path=xl/sharedStrings.xml><?xml version="1.0" encoding="utf-8"?>
<sst xmlns="http://schemas.openxmlformats.org/spreadsheetml/2006/main" count="204" uniqueCount="166">
  <si>
    <t>BOWS</t>
  </si>
  <si>
    <t>Price</t>
  </si>
  <si>
    <t>Amount</t>
  </si>
  <si>
    <t>EQUIPMENT</t>
  </si>
  <si>
    <t>5 Dozen Easton Arrows</t>
  </si>
  <si>
    <t>MORRELL TARGETS</t>
  </si>
  <si>
    <t>Morrell Eternity Target - 80cm</t>
  </si>
  <si>
    <r>
      <rPr>
        <b/>
        <sz val="12"/>
        <color theme="0"/>
        <rFont val="Calibri"/>
        <family val="2"/>
        <scheme val="minor"/>
      </rPr>
      <t>Centershot Equipment</t>
    </r>
    <r>
      <rPr>
        <sz val="12"/>
        <color theme="0"/>
        <rFont val="Calibri"/>
        <family val="2"/>
        <scheme val="minor"/>
      </rPr>
      <t xml:space="preserve"> (continued)</t>
    </r>
  </si>
  <si>
    <t>Shipping Information</t>
  </si>
  <si>
    <t>Shipping Address:</t>
  </si>
  <si>
    <t>Check #</t>
  </si>
  <si>
    <t>Security Code:</t>
  </si>
  <si>
    <t>X</t>
  </si>
  <si>
    <t xml:space="preserve">First Time Orders must submit a copy of your 501(c)(3) AND Sales Tax Exemption </t>
  </si>
  <si>
    <t>I authorize Centershot Ministires to make the above charges to my credit card</t>
  </si>
  <si>
    <t>** Contact us for shipping costs to other areas **</t>
  </si>
  <si>
    <t>Original Genesis</t>
  </si>
  <si>
    <t>Red</t>
  </si>
  <si>
    <t>Orange</t>
  </si>
  <si>
    <t>Yellow</t>
  </si>
  <si>
    <t>Green</t>
  </si>
  <si>
    <t>Blue</t>
  </si>
  <si>
    <t>Purple</t>
  </si>
  <si>
    <t>Black</t>
  </si>
  <si>
    <t>Teal</t>
  </si>
  <si>
    <t>Original Genesis®</t>
  </si>
  <si>
    <t>Name on Card:</t>
  </si>
  <si>
    <t>QTY</t>
  </si>
  <si>
    <t>3D Targets - Set of 6</t>
  </si>
  <si>
    <t xml:space="preserve">Email:                                                           </t>
  </si>
  <si>
    <t>Contact Name:</t>
  </si>
  <si>
    <t>City / State/ Zip Code:</t>
  </si>
  <si>
    <t>City / State / Zip Code:</t>
  </si>
  <si>
    <t>Payment Method</t>
  </si>
  <si>
    <t>3D Target Stands - Set of 6</t>
  </si>
  <si>
    <t>Expiration Date:</t>
  </si>
  <si>
    <t>How to Order:</t>
  </si>
  <si>
    <t xml:space="preserve">                                        2035 Riley Rd   Sparta WI 54656</t>
  </si>
  <si>
    <t>Phone Number(s):</t>
  </si>
  <si>
    <t>RH</t>
  </si>
  <si>
    <t>LH</t>
  </si>
  <si>
    <t>Ambush</t>
  </si>
  <si>
    <r>
      <t xml:space="preserve">1) </t>
    </r>
    <r>
      <rPr>
        <b/>
        <sz val="12"/>
        <color theme="1"/>
        <rFont val="Calibri"/>
        <family val="2"/>
        <scheme val="minor"/>
      </rPr>
      <t>Print</t>
    </r>
    <r>
      <rPr>
        <sz val="12"/>
        <color theme="1"/>
        <rFont val="Calibri"/>
        <family val="2"/>
        <scheme val="minor"/>
      </rPr>
      <t xml:space="preserve"> order form and compelte information    2) </t>
    </r>
    <r>
      <rPr>
        <b/>
        <sz val="12"/>
        <color theme="1"/>
        <rFont val="Calibri"/>
        <family val="2"/>
        <scheme val="minor"/>
      </rPr>
      <t>Submit</t>
    </r>
    <r>
      <rPr>
        <sz val="12"/>
        <color theme="1"/>
        <rFont val="Calibri"/>
        <family val="2"/>
        <scheme val="minor"/>
      </rPr>
      <t xml:space="preserve"> completed form</t>
    </r>
  </si>
  <si>
    <r>
      <rPr>
        <b/>
        <sz val="12"/>
        <color theme="1"/>
        <rFont val="Calibri"/>
        <family val="2"/>
        <scheme val="minor"/>
      </rPr>
      <t xml:space="preserve">      Submit by fax to: </t>
    </r>
    <r>
      <rPr>
        <sz val="12"/>
        <color theme="1"/>
        <rFont val="Calibri"/>
        <family val="2"/>
        <scheme val="minor"/>
      </rPr>
      <t xml:space="preserve"> (608) 269-0172</t>
    </r>
  </si>
  <si>
    <r>
      <rPr>
        <b/>
        <sz val="12"/>
        <color theme="1"/>
        <rFont val="Calibri"/>
        <family val="2"/>
        <scheme val="minor"/>
      </rPr>
      <t>Billing Address</t>
    </r>
    <r>
      <rPr>
        <sz val="12"/>
        <color theme="1"/>
        <rFont val="Calibri"/>
        <family val="2"/>
        <scheme val="minor"/>
      </rPr>
      <t xml:space="preserve"> (if different):</t>
    </r>
  </si>
  <si>
    <r>
      <t xml:space="preserve">Card Number </t>
    </r>
    <r>
      <rPr>
        <b/>
        <sz val="12"/>
        <color theme="1"/>
        <rFont val="Calibri"/>
        <family val="2"/>
        <scheme val="minor"/>
      </rPr>
      <t>(include spaces</t>
    </r>
    <r>
      <rPr>
        <sz val="12"/>
        <color theme="1"/>
        <rFont val="Calibri"/>
        <family val="2"/>
        <scheme val="minor"/>
      </rPr>
      <t>):</t>
    </r>
  </si>
  <si>
    <t>Bow Hanger (Holds 6)</t>
  </si>
  <si>
    <t>Floor Quiver - 10 Count</t>
  </si>
  <si>
    <t>RINEHART TARGETS</t>
  </si>
  <si>
    <t>Rinehart Round Foam Target - 32"</t>
  </si>
  <si>
    <t>Bowtree Bow Rack (Holds 10-20)</t>
  </si>
  <si>
    <t>** Equipment is drop-shipped from each respective manufacturer.  Please</t>
  </si>
  <si>
    <t>allow 4-6 weeks for delivery of all items. **</t>
  </si>
  <si>
    <t>** Shipping is included to a commercial address in the lower 48 states **</t>
  </si>
  <si>
    <t>All archery equipmet sold to non-profits is for organizational use and is not to be re-sold.</t>
  </si>
  <si>
    <t>Target, Block Bullseye</t>
  </si>
  <si>
    <t>FERADYNE TARGETS</t>
  </si>
  <si>
    <t>BCY Arrow Curtain - 50'x10' White</t>
  </si>
  <si>
    <t>Prices effective January 1, 2025 / Prices Subject to Change Without Notice</t>
  </si>
  <si>
    <t>*** Sales Tax Will Be Added If Sales Tax Exemption Certificate Is Not Received ***</t>
  </si>
  <si>
    <r>
      <t xml:space="preserve">Or Credit/Debit Card </t>
    </r>
    <r>
      <rPr>
        <b/>
        <sz val="12"/>
        <color theme="1"/>
        <rFont val="Calibri"/>
        <family val="2"/>
        <scheme val="minor"/>
      </rPr>
      <t>(MasterCard or Visa Only)</t>
    </r>
  </si>
  <si>
    <t>** NO RESIDENTIAL DELIVERIES **</t>
  </si>
  <si>
    <t>Centershot 6-Bow Case</t>
  </si>
  <si>
    <t>Centershot Arrow Case</t>
  </si>
  <si>
    <t>LAKEWOOD ARCHERY CASES</t>
  </si>
  <si>
    <t>Base Bag</t>
  </si>
  <si>
    <t>Pipe Bag w/8' zipper</t>
  </si>
  <si>
    <t>Wheel Kit</t>
  </si>
  <si>
    <t>Organization Name:</t>
  </si>
  <si>
    <t xml:space="preserve">BCY Arrow Curtain - 50'x10' Green </t>
  </si>
  <si>
    <t>Arrow curtain support system</t>
  </si>
  <si>
    <t>Citizenship Bow</t>
  </si>
  <si>
    <t>Sand</t>
  </si>
  <si>
    <t>Ash</t>
  </si>
  <si>
    <t>Bowtree Bow Rack (Holds 6-12)</t>
  </si>
  <si>
    <t>Morrell Eternity Target (no wheels)</t>
  </si>
  <si>
    <t>3D Target, Alert Turkey</t>
  </si>
  <si>
    <t>3D Target, Coyote</t>
  </si>
  <si>
    <t>3D Target, Cinnamon Bear</t>
  </si>
  <si>
    <t>3D Target, Antelope</t>
  </si>
  <si>
    <t>3D Target, Alert Deer</t>
  </si>
  <si>
    <t>3D Target, Standing Stone Sheep</t>
  </si>
  <si>
    <t>3D Target Stand - Turkey, Only</t>
  </si>
  <si>
    <t>3D Target Stand-Med (Fits all but Turkey)</t>
  </si>
  <si>
    <t>Original Genesis String (Black/White)</t>
  </si>
  <si>
    <t>Original Genesis String (Black/Red)</t>
  </si>
  <si>
    <t>Original Genesis Cable</t>
  </si>
  <si>
    <t>Arrow Rest - RH (Original Genesis)</t>
  </si>
  <si>
    <t>Arrow Rest - LH (Original Genesis)</t>
  </si>
  <si>
    <t>Cable "Z" Slide</t>
  </si>
  <si>
    <r>
      <t xml:space="preserve">Arrow Rest - RH (Genesis Competition) </t>
    </r>
    <r>
      <rPr>
        <sz val="12"/>
        <color rgb="FFFF0000"/>
        <rFont val="Calibri"/>
        <family val="2"/>
        <scheme val="minor"/>
      </rPr>
      <t>*NEW</t>
    </r>
  </si>
  <si>
    <r>
      <t xml:space="preserve">Arrow Rest - LH (Genesis Competition) </t>
    </r>
    <r>
      <rPr>
        <sz val="12"/>
        <color rgb="FFFF0000"/>
        <rFont val="Calibri"/>
        <family val="2"/>
        <scheme val="minor"/>
      </rPr>
      <t>*NEW</t>
    </r>
  </si>
  <si>
    <t>GENESIS PARTS</t>
  </si>
  <si>
    <t>Fletch / Vane - Green (100 Count)</t>
  </si>
  <si>
    <t>Fletch / Vane - Black (100 Count)</t>
  </si>
  <si>
    <t>Fletch / Vane - Orange (100 Count)</t>
  </si>
  <si>
    <t>Fletch / Vane - Hot Pink (100 Count)</t>
  </si>
  <si>
    <t>Fletch / Vane - White (100 Count)</t>
  </si>
  <si>
    <t>Fletch / Vane - Yellow (100 Count)</t>
  </si>
  <si>
    <t>Fletch / Vane - Red (100 Count)</t>
  </si>
  <si>
    <t>Fletch / Vane - Blue (100 Count)</t>
  </si>
  <si>
    <t>N Nock - Green  V2 Arrow (100 PK)</t>
  </si>
  <si>
    <t>N Nock - Red  V2 Arrow (100 PK)</t>
  </si>
  <si>
    <t>N Nock - White V2 Arrow (100 PK)</t>
  </si>
  <si>
    <t>Eternity Refurb Kit/Repl Cover, Both Sides</t>
  </si>
  <si>
    <t>N Nock - Yellow V2 Arrow (100 PK)</t>
  </si>
  <si>
    <t>Eternity Refurb Kit/Repl Cover, One Side</t>
  </si>
  <si>
    <t>N Nock - Smoke V2 Arrow (100 PK)</t>
  </si>
  <si>
    <t>Limb/Poundage Gauge – 4 Pack</t>
  </si>
  <si>
    <t>Easton 1820 Points (100 PK)</t>
  </si>
  <si>
    <t>Paper Face 80cm 100/Box</t>
  </si>
  <si>
    <t>Easton 1820 Points (Dozen)</t>
  </si>
  <si>
    <t>Archery Curtain Rod &amp; 30 Hooks</t>
  </si>
  <si>
    <t>Uni Bushing 12 Pk</t>
  </si>
  <si>
    <t>Arrow Curtain Hooks (Qty 30)</t>
  </si>
  <si>
    <t>Vane Adhesive .50 OZ</t>
  </si>
  <si>
    <t>Insert Adhesive .50 OZ</t>
  </si>
  <si>
    <t>3D Target Insert - Alert Deer</t>
  </si>
  <si>
    <t>3D Target Insert - Antelope</t>
  </si>
  <si>
    <t>3D Target Insert - Standing Stone Sheep</t>
  </si>
  <si>
    <t>3D Target Insert - Cinnamon Bear</t>
  </si>
  <si>
    <t>3D Target Insert - Alert Turkey</t>
  </si>
  <si>
    <t>3D Target Insert - Coyote</t>
  </si>
  <si>
    <t>Rinehart Insert Red/Yellow</t>
  </si>
  <si>
    <t>Rinehart Insert Red Ring</t>
  </si>
  <si>
    <t>Rinehart Insert Yellow Ring</t>
  </si>
  <si>
    <t>EASTON PARTS</t>
  </si>
  <si>
    <r>
      <rPr>
        <b/>
        <sz val="12"/>
        <rFont val="Calibri"/>
        <family val="2"/>
        <scheme val="minor"/>
      </rPr>
      <t>Item</t>
    </r>
  </si>
  <si>
    <r>
      <rPr>
        <b/>
        <sz val="12"/>
        <rFont val="Calibri"/>
        <family val="2"/>
        <scheme val="minor"/>
      </rPr>
      <t>Qty</t>
    </r>
  </si>
  <si>
    <r>
      <rPr>
        <b/>
        <sz val="12"/>
        <rFont val="Calibri"/>
        <family val="2"/>
        <scheme val="minor"/>
      </rPr>
      <t>Amount</t>
    </r>
  </si>
  <si>
    <r>
      <rPr>
        <sz val="12"/>
        <color rgb="FFFF0000"/>
        <rFont val="Calibri"/>
        <family val="2"/>
        <scheme val="minor"/>
      </rPr>
      <t>MORRELL ACCESSORIES</t>
    </r>
  </si>
  <si>
    <t>RINEHART ACCESSORIES</t>
  </si>
  <si>
    <t>1 Bow Tree Bow Rack for 20 Bows</t>
  </si>
  <si>
    <t>1 Lakewood Arrow Case</t>
  </si>
  <si>
    <t>3 Packs of Limb Gauges</t>
  </si>
  <si>
    <t>Morrell Hooks with Rod</t>
  </si>
  <si>
    <t>STANDARD KIT</t>
  </si>
  <si>
    <t>8 RH and 3 LH Bows + RH Citizenship Bow</t>
  </si>
  <si>
    <t>10 Dozen Arrows</t>
  </si>
  <si>
    <t>6 Block Targets with Wheel Kit</t>
  </si>
  <si>
    <t>20 Arrow Quivers</t>
  </si>
  <si>
    <t>JROTC Archery 42x72" Banner</t>
  </si>
  <si>
    <t>JROTC Archery Draw Length 24x36"Banner</t>
  </si>
  <si>
    <t>JROTC Archery 24x36"11 Steps Banner</t>
  </si>
  <si>
    <t>MISCELLANEOUS ACCESSORIES</t>
  </si>
  <si>
    <t>JROTC Archery 11 Steps &amp; Draw Length Banner</t>
  </si>
  <si>
    <t>JROTC Archery Banner</t>
  </si>
  <si>
    <t>Banner Combo (Includes all three)</t>
  </si>
  <si>
    <t>2 Lakewood Bow Cases</t>
  </si>
  <si>
    <t>1 Lancaster Archery Repair Kit</t>
  </si>
  <si>
    <t>Lancaster Archery repair kit</t>
  </si>
  <si>
    <r>
      <rPr>
        <b/>
        <sz val="12"/>
        <color theme="1"/>
        <rFont val="Calibri"/>
        <family val="2"/>
        <scheme val="minor"/>
      </rPr>
      <t xml:space="preserve">      Submit by mail to:</t>
    </r>
    <r>
      <rPr>
        <sz val="12"/>
        <color theme="1"/>
        <rFont val="Calibri"/>
        <family val="2"/>
        <scheme val="minor"/>
      </rPr>
      <t xml:space="preserve">  Centershot c/o Brennan Ind</t>
    </r>
  </si>
  <si>
    <r>
      <rPr>
        <b/>
        <sz val="12"/>
        <color theme="1"/>
        <rFont val="Calibri"/>
        <family val="2"/>
        <scheme val="minor"/>
      </rPr>
      <t xml:space="preserve">      Submit by email to: </t>
    </r>
    <r>
      <rPr>
        <sz val="12"/>
        <color theme="1"/>
        <rFont val="Calibri"/>
        <family val="2"/>
        <scheme val="minor"/>
      </rPr>
      <t xml:space="preserve"> orders@centershotblue.org</t>
    </r>
  </si>
  <si>
    <t>1 50-foot Green Arrow Curtain with Support System &amp; Bags</t>
  </si>
  <si>
    <r>
      <rPr>
        <sz val="20"/>
        <color rgb="FFFF0000"/>
        <rFont val="Calibri"/>
        <family val="2"/>
        <scheme val="minor"/>
      </rPr>
      <t>2025</t>
    </r>
    <r>
      <rPr>
        <sz val="20"/>
        <color theme="1"/>
        <rFont val="Calibri"/>
        <family val="2"/>
        <scheme val="minor"/>
      </rPr>
      <t xml:space="preserve"> </t>
    </r>
    <r>
      <rPr>
        <sz val="20"/>
        <color rgb="FFFF0000"/>
        <rFont val="Calibri (Body)"/>
      </rPr>
      <t>JROTC</t>
    </r>
    <r>
      <rPr>
        <sz val="20"/>
        <color theme="1"/>
        <rFont val="Calibri"/>
        <family val="2"/>
        <scheme val="minor"/>
      </rPr>
      <t xml:space="preserve"> </t>
    </r>
    <r>
      <rPr>
        <sz val="20"/>
        <color rgb="FFFF0000"/>
        <rFont val="Calibri"/>
        <family val="2"/>
        <scheme val="minor"/>
      </rPr>
      <t>Equipment Order/Quote Form</t>
    </r>
  </si>
  <si>
    <t>Standard Kit</t>
  </si>
  <si>
    <t>ORDER</t>
  </si>
  <si>
    <t>QUOTE</t>
  </si>
  <si>
    <t>PLEASE CHECK THE APPROPRIATE BOX</t>
  </si>
  <si>
    <t>Centershot Repair Kit Case</t>
  </si>
  <si>
    <t>SUBTOTAL PG 2  (PARTS, ACCESSORIES &amp; KITS)</t>
  </si>
  <si>
    <t>SUBTOTAL PG 1 (EQUIPMENT)</t>
  </si>
  <si>
    <t>TOTAL</t>
  </si>
  <si>
    <r>
      <rPr>
        <sz val="11"/>
        <rFont val="Arial"/>
        <family val="2"/>
      </rPr>
      <t>Eternity Refurb Kit/Repl Cover, One Side</t>
    </r>
  </si>
  <si>
    <t xml:space="preserve">BCY Arrow Curtain - 30'x10' Green </t>
  </si>
  <si>
    <t>Rest Sleeve (100pk)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</si>
</sst>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\$0"/>
  </numFmts>
  <fonts count="30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sz val="20"/>
      <color rgb="FFFF0000"/>
      <name val="Calibri"/>
      <family val="2"/>
      <scheme val="minor"/>
    </font>
    <font>
      <b/>
      <i/>
      <sz val="12"/>
      <color theme="4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20"/>
      <color rgb="FFFF0000"/>
      <name val="Calibri (Body)"/>
    </font>
    <font>
      <b/>
      <i/>
      <sz val="14"/>
      <color theme="4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thin">
        <color theme="1"/>
      </bottom>
      <diagonal/>
    </border>
    <border>
      <left/>
      <right style="medium">
        <color theme="1"/>
      </right>
      <top style="medium">
        <color indexed="64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16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/>
    <xf numFmtId="0" fontId="0" fillId="0" borderId="5" xfId="0" applyBorder="1"/>
    <xf numFmtId="1" fontId="0" fillId="0" borderId="1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64" fontId="0" fillId="0" borderId="0" xfId="0" applyNumberFormat="1"/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165" fontId="0" fillId="0" borderId="6" xfId="1" applyNumberFormat="1" applyFont="1" applyFill="1" applyBorder="1"/>
    <xf numFmtId="165" fontId="0" fillId="0" borderId="9" xfId="1" applyNumberFormat="1" applyFont="1" applyFill="1" applyBorder="1"/>
    <xf numFmtId="0" fontId="0" fillId="0" borderId="7" xfId="0" applyBorder="1"/>
    <xf numFmtId="165" fontId="0" fillId="0" borderId="0" xfId="1" applyNumberFormat="1" applyFont="1" applyFill="1" applyBorder="1"/>
    <xf numFmtId="164" fontId="0" fillId="0" borderId="0" xfId="0" applyNumberFormat="1" applyAlignment="1">
      <alignment horizontal="right" vertical="center"/>
    </xf>
    <xf numFmtId="1" fontId="0" fillId="0" borderId="0" xfId="0" applyNumberFormat="1"/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9" fontId="14" fillId="0" borderId="0" xfId="2" applyNumberFormat="1" applyFill="1" applyBorder="1" applyAlignment="1">
      <alignment horizontal="right" vertical="center"/>
    </xf>
    <xf numFmtId="49" fontId="14" fillId="0" borderId="0" xfId="2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Continuous"/>
    </xf>
    <xf numFmtId="164" fontId="3" fillId="2" borderId="23" xfId="0" applyNumberFormat="1" applyFont="1" applyFill="1" applyBorder="1" applyAlignment="1">
      <alignment horizontal="center"/>
    </xf>
    <xf numFmtId="1" fontId="3" fillId="2" borderId="23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3" fillId="2" borderId="27" xfId="0" applyNumberFormat="1" applyFont="1" applyFill="1" applyBorder="1" applyAlignment="1">
      <alignment horizontal="right" vertical="center"/>
    </xf>
    <xf numFmtId="1" fontId="3" fillId="2" borderId="2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/>
    <xf numFmtId="49" fontId="3" fillId="0" borderId="0" xfId="0" applyNumberFormat="1" applyFont="1"/>
    <xf numFmtId="49" fontId="13" fillId="0" borderId="0" xfId="0" applyNumberFormat="1" applyFont="1" applyAlignment="1">
      <alignment horizontal="center"/>
    </xf>
    <xf numFmtId="165" fontId="0" fillId="0" borderId="0" xfId="0" applyNumberForma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5" fontId="11" fillId="0" borderId="6" xfId="1" applyNumberFormat="1" applyFont="1" applyFill="1" applyBorder="1"/>
    <xf numFmtId="0" fontId="2" fillId="0" borderId="3" xfId="0" applyFont="1" applyBorder="1" applyAlignment="1">
      <alignment horizontal="center"/>
    </xf>
    <xf numFmtId="164" fontId="3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0" fillId="3" borderId="20" xfId="0" applyFill="1" applyBorder="1"/>
    <xf numFmtId="0" fontId="0" fillId="3" borderId="0" xfId="0" applyFill="1"/>
    <xf numFmtId="0" fontId="0" fillId="3" borderId="21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15" fillId="0" borderId="30" xfId="0" applyFont="1" applyBorder="1" applyAlignment="1">
      <alignment horizontal="left"/>
    </xf>
    <xf numFmtId="0" fontId="8" fillId="0" borderId="0" xfId="0" applyFont="1" applyAlignment="1">
      <alignment horizontal="center"/>
    </xf>
    <xf numFmtId="49" fontId="0" fillId="0" borderId="11" xfId="0" applyNumberFormat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3" borderId="18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164" fontId="0" fillId="0" borderId="14" xfId="1" applyNumberFormat="1" applyFont="1" applyFill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9" fontId="0" fillId="0" borderId="17" xfId="0" applyNumberFormat="1" applyBorder="1" applyAlignment="1">
      <alignment horizontal="left" vertical="center"/>
    </xf>
    <xf numFmtId="49" fontId="0" fillId="0" borderId="17" xfId="0" applyNumberFormat="1" applyBorder="1" applyAlignment="1">
      <alignment vertical="center"/>
    </xf>
    <xf numFmtId="0" fontId="3" fillId="0" borderId="24" xfId="0" applyFont="1" applyBorder="1"/>
    <xf numFmtId="164" fontId="0" fillId="0" borderId="0" xfId="1" applyNumberFormat="1" applyFont="1" applyFill="1" applyBorder="1" applyAlignment="1">
      <alignment horizontal="right" vertical="center"/>
    </xf>
    <xf numFmtId="1" fontId="0" fillId="0" borderId="0" xfId="1" applyNumberFormat="1" applyFont="1" applyFill="1" applyBorder="1"/>
    <xf numFmtId="0" fontId="3" fillId="0" borderId="0" xfId="0" applyFont="1" applyAlignment="1">
      <alignment vertical="center"/>
    </xf>
    <xf numFmtId="165" fontId="0" fillId="0" borderId="32" xfId="1" applyNumberFormat="1" applyFont="1" applyFill="1" applyBorder="1"/>
    <xf numFmtId="1" fontId="3" fillId="2" borderId="34" xfId="0" applyNumberFormat="1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4" fillId="0" borderId="36" xfId="0" applyFont="1" applyBorder="1"/>
    <xf numFmtId="0" fontId="15" fillId="0" borderId="7" xfId="0" applyFont="1" applyBorder="1" applyAlignment="1">
      <alignment horizontal="left"/>
    </xf>
    <xf numFmtId="165" fontId="15" fillId="0" borderId="1" xfId="1" applyNumberFormat="1" applyFont="1" applyBorder="1" applyAlignment="1">
      <alignment horizontal="left"/>
    </xf>
    <xf numFmtId="164" fontId="11" fillId="0" borderId="37" xfId="1" applyNumberFormat="1" applyFont="1" applyFill="1" applyBorder="1" applyAlignment="1">
      <alignment horizontal="right" vertical="center"/>
    </xf>
    <xf numFmtId="1" fontId="0" fillId="0" borderId="2" xfId="0" applyNumberFormat="1" applyBorder="1" applyAlignment="1">
      <alignment horizontal="center"/>
    </xf>
    <xf numFmtId="164" fontId="3" fillId="2" borderId="34" xfId="0" applyNumberFormat="1" applyFont="1" applyFill="1" applyBorder="1" applyAlignment="1">
      <alignment horizontal="center" vertical="center"/>
    </xf>
    <xf numFmtId="1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164" fontId="3" fillId="2" borderId="41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33" xfId="0" applyBorder="1" applyAlignment="1">
      <alignment wrapText="1"/>
    </xf>
    <xf numFmtId="165" fontId="15" fillId="0" borderId="37" xfId="1" applyNumberFormat="1" applyFont="1" applyBorder="1" applyAlignment="1">
      <alignment horizontal="left"/>
    </xf>
    <xf numFmtId="0" fontId="0" fillId="0" borderId="30" xfId="0" applyBorder="1"/>
    <xf numFmtId="164" fontId="0" fillId="0" borderId="45" xfId="1" applyNumberFormat="1" applyFont="1" applyFill="1" applyBorder="1" applyAlignment="1">
      <alignment horizontal="right" vertical="center"/>
    </xf>
    <xf numFmtId="0" fontId="11" fillId="0" borderId="0" xfId="0" applyFont="1"/>
    <xf numFmtId="6" fontId="22" fillId="0" borderId="0" xfId="0" applyNumberFormat="1" applyFont="1"/>
    <xf numFmtId="1" fontId="3" fillId="2" borderId="22" xfId="0" applyNumberFormat="1" applyFont="1" applyFill="1" applyBorder="1" applyAlignment="1">
      <alignment horizontal="center"/>
    </xf>
    <xf numFmtId="164" fontId="3" fillId="2" borderId="34" xfId="0" applyNumberFormat="1" applyFont="1" applyFill="1" applyBorder="1" applyAlignment="1">
      <alignment horizontal="right" vertical="center"/>
    </xf>
    <xf numFmtId="164" fontId="0" fillId="0" borderId="53" xfId="0" applyNumberFormat="1" applyBorder="1" applyAlignment="1">
      <alignment horizontal="right" vertical="center"/>
    </xf>
    <xf numFmtId="0" fontId="3" fillId="2" borderId="54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left"/>
    </xf>
    <xf numFmtId="164" fontId="11" fillId="0" borderId="23" xfId="1" applyNumberFormat="1" applyFont="1" applyFill="1" applyBorder="1" applyAlignment="1">
      <alignment horizontal="right" vertical="center"/>
    </xf>
    <xf numFmtId="0" fontId="4" fillId="0" borderId="55" xfId="0" applyFont="1" applyBorder="1"/>
    <xf numFmtId="0" fontId="3" fillId="2" borderId="56" xfId="0" applyFont="1" applyFill="1" applyBorder="1" applyAlignment="1">
      <alignment horizontal="center" vertical="center"/>
    </xf>
    <xf numFmtId="164" fontId="11" fillId="0" borderId="8" xfId="1" applyNumberFormat="1" applyFont="1" applyFill="1" applyBorder="1" applyAlignment="1">
      <alignment horizontal="right" vertical="center"/>
    </xf>
    <xf numFmtId="49" fontId="0" fillId="0" borderId="0" xfId="0" applyNumberFormat="1" applyAlignment="1">
      <alignment horizontal="right"/>
    </xf>
    <xf numFmtId="0" fontId="15" fillId="0" borderId="47" xfId="0" applyFont="1" applyBorder="1" applyAlignment="1">
      <alignment horizontal="left" vertical="center" wrapText="1"/>
    </xf>
    <xf numFmtId="0" fontId="15" fillId="0" borderId="48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top"/>
    </xf>
    <xf numFmtId="164" fontId="23" fillId="2" borderId="25" xfId="0" applyNumberFormat="1" applyFont="1" applyFill="1" applyBorder="1" applyAlignment="1">
      <alignment horizontal="center"/>
    </xf>
    <xf numFmtId="166" fontId="24" fillId="0" borderId="46" xfId="0" applyNumberFormat="1" applyFont="1" applyBorder="1" applyAlignment="1">
      <alignment horizontal="right" vertical="center" shrinkToFit="1"/>
    </xf>
    <xf numFmtId="166" fontId="24" fillId="0" borderId="49" xfId="0" applyNumberFormat="1" applyFont="1" applyBorder="1" applyAlignment="1">
      <alignment horizontal="right" vertical="center" shrinkToFit="1"/>
    </xf>
    <xf numFmtId="0" fontId="15" fillId="0" borderId="0" xfId="0" applyFont="1" applyAlignment="1">
      <alignment horizontal="left" vertical="top" wrapText="1"/>
    </xf>
    <xf numFmtId="166" fontId="24" fillId="0" borderId="0" xfId="0" applyNumberFormat="1" applyFont="1" applyAlignment="1">
      <alignment horizontal="right" vertical="top" shrinkToFit="1"/>
    </xf>
    <xf numFmtId="0" fontId="15" fillId="0" borderId="0" xfId="0" applyFont="1" applyAlignment="1">
      <alignment horizontal="left" vertical="center" wrapText="1"/>
    </xf>
    <xf numFmtId="166" fontId="24" fillId="0" borderId="0" xfId="0" applyNumberFormat="1" applyFont="1" applyAlignment="1">
      <alignment horizontal="right" vertical="center" shrinkToFit="1"/>
    </xf>
    <xf numFmtId="0" fontId="15" fillId="0" borderId="0" xfId="0" applyFont="1" applyAlignment="1">
      <alignment horizontal="left" vertical="top" wrapText="1" indent="4"/>
    </xf>
    <xf numFmtId="166" fontId="24" fillId="0" borderId="67" xfId="0" applyNumberFormat="1" applyFont="1" applyBorder="1" applyAlignment="1">
      <alignment horizontal="right" vertical="top" shrinkToFit="1"/>
    </xf>
    <xf numFmtId="0" fontId="3" fillId="0" borderId="66" xfId="0" applyFont="1" applyBorder="1" applyAlignment="1">
      <alignment horizontal="left" vertical="top" wrapText="1"/>
    </xf>
    <xf numFmtId="165" fontId="0" fillId="0" borderId="72" xfId="1" applyNumberFormat="1" applyFont="1" applyFill="1" applyBorder="1"/>
    <xf numFmtId="0" fontId="5" fillId="0" borderId="0" xfId="0" applyFont="1" applyAlignment="1">
      <alignment horizontal="center" vertical="center"/>
    </xf>
    <xf numFmtId="165" fontId="0" fillId="0" borderId="67" xfId="1" applyNumberFormat="1" applyFont="1" applyBorder="1" applyAlignment="1">
      <alignment horizontal="center" wrapText="1"/>
    </xf>
    <xf numFmtId="165" fontId="0" fillId="0" borderId="68" xfId="1" applyNumberFormat="1" applyFont="1" applyBorder="1" applyAlignment="1">
      <alignment horizontal="center" wrapText="1"/>
    </xf>
    <xf numFmtId="0" fontId="0" fillId="0" borderId="74" xfId="0" applyBorder="1"/>
    <xf numFmtId="0" fontId="25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5" fillId="0" borderId="0" xfId="0" applyFont="1" applyAlignment="1">
      <alignment vertical="center"/>
    </xf>
    <xf numFmtId="1" fontId="0" fillId="0" borderId="14" xfId="1" applyNumberFormat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44" xfId="1" applyNumberFormat="1" applyFont="1" applyFill="1" applyBorder="1" applyAlignment="1">
      <alignment horizontal="center"/>
    </xf>
    <xf numFmtId="1" fontId="0" fillId="0" borderId="29" xfId="1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11" fillId="0" borderId="23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11" fillId="0" borderId="37" xfId="0" applyNumberFormat="1" applyFont="1" applyBorder="1" applyAlignment="1">
      <alignment horizontal="center"/>
    </xf>
    <xf numFmtId="1" fontId="0" fillId="0" borderId="53" xfId="0" applyNumberFormat="1" applyBorder="1" applyAlignment="1">
      <alignment horizontal="center"/>
    </xf>
    <xf numFmtId="0" fontId="0" fillId="0" borderId="46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49" fontId="14" fillId="0" borderId="13" xfId="2" applyNumberFormat="1" applyBorder="1" applyAlignment="1">
      <alignment horizontal="left" vertical="center"/>
    </xf>
    <xf numFmtId="49" fontId="0" fillId="0" borderId="31" xfId="0" applyNumberFormat="1" applyBorder="1" applyAlignment="1">
      <alignment horizontal="left" vertical="center"/>
    </xf>
    <xf numFmtId="0" fontId="0" fillId="0" borderId="75" xfId="0" applyBorder="1"/>
    <xf numFmtId="0" fontId="26" fillId="0" borderId="0" xfId="0" applyFont="1"/>
    <xf numFmtId="165" fontId="26" fillId="0" borderId="0" xfId="0" applyNumberFormat="1" applyFont="1"/>
    <xf numFmtId="49" fontId="0" fillId="0" borderId="13" xfId="0" applyNumberFormat="1" applyBorder="1" applyAlignment="1">
      <alignment horizontal="left" vertical="center"/>
    </xf>
    <xf numFmtId="0" fontId="28" fillId="0" borderId="47" xfId="0" applyFont="1" applyBorder="1" applyAlignment="1">
      <alignment horizontal="left" vertical="center" wrapText="1"/>
    </xf>
    <xf numFmtId="166" fontId="24" fillId="0" borderId="76" xfId="0" applyNumberFormat="1" applyFont="1" applyBorder="1" applyAlignment="1">
      <alignment horizontal="right" vertical="center" shrinkToFit="1"/>
    </xf>
    <xf numFmtId="0" fontId="0" fillId="0" borderId="76" xfId="0" applyBorder="1" applyAlignment="1">
      <alignment horizontal="center" vertical="center" wrapText="1"/>
    </xf>
    <xf numFmtId="165" fontId="0" fillId="0" borderId="77" xfId="1" applyNumberFormat="1" applyFont="1" applyFill="1" applyBorder="1"/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9" fontId="0" fillId="0" borderId="13" xfId="0" applyNumberForma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1" xfId="0" applyNumberFormat="1" applyFont="1" applyBorder="1" applyAlignment="1">
      <alignment horizontal="center" vertical="center"/>
    </xf>
    <xf numFmtId="164" fontId="21" fillId="0" borderId="12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4" xfId="0" applyFont="1" applyBorder="1"/>
    <xf numFmtId="0" fontId="3" fillId="0" borderId="5" xfId="0" applyFont="1" applyBorder="1"/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64" fontId="3" fillId="2" borderId="25" xfId="0" applyNumberFormat="1" applyFont="1" applyFill="1" applyBorder="1" applyAlignment="1">
      <alignment horizontal="center" vertical="center"/>
    </xf>
    <xf numFmtId="164" fontId="3" fillId="2" borderId="23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64" fontId="27" fillId="0" borderId="69" xfId="0" applyNumberFormat="1" applyFont="1" applyBorder="1" applyAlignment="1">
      <alignment horizontal="right" vertical="center"/>
    </xf>
    <xf numFmtId="164" fontId="27" fillId="0" borderId="70" xfId="0" applyNumberFormat="1" applyFont="1" applyBorder="1" applyAlignment="1">
      <alignment horizontal="right" vertical="center"/>
    </xf>
    <xf numFmtId="165" fontId="16" fillId="0" borderId="70" xfId="0" applyNumberFormat="1" applyFont="1" applyBorder="1" applyAlignment="1">
      <alignment horizontal="center" vertical="center"/>
    </xf>
    <xf numFmtId="165" fontId="16" fillId="0" borderId="7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0" fillId="0" borderId="13" xfId="0" applyBorder="1"/>
    <xf numFmtId="0" fontId="0" fillId="0" borderId="16" xfId="0" applyBorder="1"/>
    <xf numFmtId="0" fontId="0" fillId="0" borderId="0" xfId="0" applyAlignment="1">
      <alignment horizontal="left" vertical="top" wrapText="1"/>
    </xf>
    <xf numFmtId="0" fontId="15" fillId="0" borderId="5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0" fillId="0" borderId="73" xfId="0" applyBorder="1" applyAlignment="1">
      <alignment horizontal="left" vertical="top" wrapText="1"/>
    </xf>
    <xf numFmtId="0" fontId="2" fillId="0" borderId="59" xfId="0" applyFont="1" applyBorder="1" applyAlignment="1">
      <alignment horizontal="center"/>
    </xf>
    <xf numFmtId="0" fontId="0" fillId="0" borderId="60" xfId="0" applyBorder="1"/>
    <xf numFmtId="0" fontId="0" fillId="0" borderId="61" xfId="0" applyBorder="1"/>
    <xf numFmtId="0" fontId="0" fillId="0" borderId="64" xfId="0" applyBorder="1"/>
    <xf numFmtId="0" fontId="0" fillId="0" borderId="58" xfId="0" applyBorder="1"/>
    <xf numFmtId="0" fontId="0" fillId="0" borderId="65" xfId="0" applyBorder="1"/>
    <xf numFmtId="0" fontId="0" fillId="0" borderId="58" xfId="0" applyBorder="1" applyAlignment="1">
      <alignment horizontal="left"/>
    </xf>
    <xf numFmtId="0" fontId="0" fillId="0" borderId="65" xfId="0" applyBorder="1" applyAlignment="1">
      <alignment horizontal="left"/>
    </xf>
    <xf numFmtId="0" fontId="23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 indent="3"/>
    </xf>
    <xf numFmtId="0" fontId="0" fillId="0" borderId="62" xfId="0" applyBorder="1"/>
    <xf numFmtId="0" fontId="0" fillId="0" borderId="57" xfId="0" applyBorder="1"/>
    <xf numFmtId="0" fontId="0" fillId="0" borderId="63" xfId="0" applyBorder="1"/>
    <xf numFmtId="0" fontId="26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1749363</xdr:colOff>
      <xdr:row>84</xdr:row>
      <xdr:rowOff>62255</xdr:rowOff>
    </xdr:from>
    <xdr:to>
      <xdr:col>6</xdr:col>
      <xdr:colOff>2054163</xdr:colOff>
      <xdr:row>85</xdr:row>
      <xdr:rowOff>168937</xdr:rowOff>
    </xdr:to>
    <xdr:sp macro="" textlink="">
      <xdr:nvSpPr>
        <xdr:cNvPr id="1025" name="&lt;image001.png@01D5F3BF.5B10D2F0&gt;" descr="image001.png">
          <a:extLst>
            <a:ext uri="{FF2B5EF4-FFF2-40B4-BE49-F238E27FC236}">
              <a16:creationId xmlns:a16="http://schemas.microsoft.com/office/drawing/2014/main" id="{7F205DA0-B056-9B40-9C36-BB014794FA92}"/>
            </a:ext>
          </a:extLst>
        </xdr:cNvPr>
        <xdr:cNvSpPr>
          <a:spLocks noChangeAspect="1" noChangeArrowheads="1"/>
        </xdr:cNvSpPr>
      </xdr:nvSpPr>
      <xdr:spPr bwMode="auto">
        <a:xfrm>
          <a:off x="7346079" y="9960784"/>
          <a:ext cx="304800" cy="306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1749363</xdr:colOff>
      <xdr:row>38</xdr:row>
      <xdr:rowOff>62255</xdr:rowOff>
    </xdr:from>
    <xdr:ext cx="304800" cy="309880"/>
    <xdr:sp macro="" textlink="">
      <xdr:nvSpPr>
        <xdr:cNvPr id="4" name="&lt;image001.png@01D5F3BF.5B10D2F0&gt;" descr="image001.png">
          <a:extLst>
            <a:ext uri="{FF2B5EF4-FFF2-40B4-BE49-F238E27FC236}">
              <a16:creationId xmlns:a16="http://schemas.microsoft.com/office/drawing/2014/main" id="{0F988EC2-BF8A-6349-8AC4-9D786F6F829F}"/>
            </a:ext>
          </a:extLst>
        </xdr:cNvPr>
        <xdr:cNvSpPr>
          <a:spLocks noChangeAspect="1" noChangeArrowheads="1"/>
        </xdr:cNvSpPr>
      </xdr:nvSpPr>
      <xdr:spPr bwMode="auto">
        <a:xfrm>
          <a:off x="7357683" y="19132575"/>
          <a:ext cx="304800" cy="30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406400</xdr:colOff>
      <xdr:row>0</xdr:row>
      <xdr:rowOff>91440</xdr:rowOff>
    </xdr:from>
    <xdr:to>
      <xdr:col>0</xdr:col>
      <xdr:colOff>2123440</xdr:colOff>
      <xdr:row>1</xdr:row>
      <xdr:rowOff>120560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0C393E-AD93-A333-F85F-99E13BCA3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" y="91440"/>
          <a:ext cx="1717040" cy="68952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C3618-3641-EB42-B671-612AC67FF983}">
  <sheetPr>
    <pageSetUpPr fitToPage="1"/>
  </sheetPr>
  <dimension ref="A1:N91"/>
  <sheetViews>
    <sheetView zoomScale="88" zoomScaleNormal="125" workbookViewId="0">
      <selection activeCell="G65" sqref="G65"/>
    </sheetView>
  </sheetViews>
  <sheetFormatPr baseColWidth="10" defaultColWidth="11" defaultRowHeight="16" x14ac:dyDescent="0.2"/>
  <cols>
    <col min="1" max="1" width="36.83203125" customWidth="1"/>
    <col min="2" max="2" width="8.83203125" style="15" customWidth="1"/>
    <col min="3" max="3" width="8.83203125" style="7" customWidth="1"/>
    <col min="4" max="4" width="9.6640625" style="16" customWidth="1"/>
    <col min="5" max="5" width="10.1640625" customWidth="1"/>
    <col min="6" max="6" width="3.1640625" customWidth="1"/>
    <col min="7" max="7" width="37.83203125" customWidth="1"/>
    <col min="8" max="8" width="8.83203125" style="15" customWidth="1"/>
    <col min="9" max="9" width="8.83203125" style="16" customWidth="1"/>
    <col min="10" max="10" width="10.6640625" customWidth="1"/>
  </cols>
  <sheetData>
    <row r="1" spans="1:14" ht="52" customHeight="1" x14ac:dyDescent="0.2">
      <c r="A1" s="175" t="s">
        <v>154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4" ht="24" customHeight="1" x14ac:dyDescent="0.2">
      <c r="A2" s="176" t="s">
        <v>58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4" ht="5" customHeight="1" x14ac:dyDescent="0.2">
      <c r="A3" s="124"/>
      <c r="B3" s="124"/>
      <c r="C3" s="124"/>
      <c r="D3" s="124"/>
      <c r="E3" s="124"/>
      <c r="F3" s="124"/>
      <c r="G3" s="124"/>
      <c r="H3" s="124"/>
      <c r="I3" s="124"/>
      <c r="J3" s="124"/>
    </row>
    <row r="4" spans="1:14" ht="27" customHeight="1" x14ac:dyDescent="0.2">
      <c r="A4" s="128" t="s">
        <v>157</v>
      </c>
      <c r="B4" s="129" t="b">
        <v>0</v>
      </c>
      <c r="C4" s="185" t="s">
        <v>156</v>
      </c>
      <c r="D4" s="185"/>
      <c r="E4" s="129" t="b">
        <v>0</v>
      </c>
      <c r="F4" s="124"/>
      <c r="G4" s="130" t="s">
        <v>158</v>
      </c>
      <c r="I4" s="124"/>
      <c r="J4" s="124"/>
    </row>
    <row r="5" spans="1:14" ht="6" customHeight="1" thickBot="1" x14ac:dyDescent="0.25">
      <c r="A5" s="124"/>
      <c r="B5" s="124"/>
      <c r="C5" s="124"/>
      <c r="D5" s="124"/>
      <c r="E5" s="124"/>
      <c r="F5" s="124"/>
      <c r="G5" s="124"/>
      <c r="H5" s="124"/>
      <c r="I5" s="124"/>
      <c r="J5" s="124"/>
    </row>
    <row r="6" spans="1:14" ht="20" customHeight="1" thickBot="1" x14ac:dyDescent="0.25">
      <c r="A6" s="169" t="s">
        <v>0</v>
      </c>
      <c r="B6" s="179"/>
      <c r="C6" s="179"/>
      <c r="D6" s="179"/>
      <c r="E6" s="180"/>
      <c r="G6" s="169" t="s">
        <v>3</v>
      </c>
      <c r="H6" s="170"/>
      <c r="I6" s="170"/>
      <c r="J6" s="171"/>
    </row>
    <row r="7" spans="1:14" ht="20" customHeight="1" x14ac:dyDescent="0.2">
      <c r="A7" s="177" t="s">
        <v>25</v>
      </c>
      <c r="B7" s="183" t="s">
        <v>1</v>
      </c>
      <c r="C7" s="25" t="s">
        <v>39</v>
      </c>
      <c r="D7" s="26" t="s">
        <v>40</v>
      </c>
      <c r="E7" s="181" t="s">
        <v>2</v>
      </c>
      <c r="F7" s="3"/>
      <c r="G7" s="42"/>
      <c r="H7" s="43" t="s">
        <v>1</v>
      </c>
      <c r="I7" s="44" t="s">
        <v>27</v>
      </c>
      <c r="J7" s="45" t="s">
        <v>2</v>
      </c>
      <c r="M7" s="96"/>
      <c r="N7" s="97"/>
    </row>
    <row r="8" spans="1:14" ht="20" customHeight="1" x14ac:dyDescent="0.2">
      <c r="A8" s="178" t="s">
        <v>16</v>
      </c>
      <c r="B8" s="184"/>
      <c r="C8" s="27" t="s">
        <v>27</v>
      </c>
      <c r="D8" s="28" t="s">
        <v>27</v>
      </c>
      <c r="E8" s="182"/>
      <c r="F8" s="10"/>
      <c r="G8" s="4" t="s">
        <v>4</v>
      </c>
      <c r="H8" s="65">
        <v>240</v>
      </c>
      <c r="I8" s="5"/>
      <c r="J8" s="11">
        <f>H8*I8</f>
        <v>0</v>
      </c>
      <c r="M8" s="96"/>
      <c r="N8" s="97"/>
    </row>
    <row r="9" spans="1:14" ht="20" customHeight="1" x14ac:dyDescent="0.2">
      <c r="A9" s="4" t="s">
        <v>17</v>
      </c>
      <c r="B9" s="64">
        <v>122</v>
      </c>
      <c r="C9" s="5"/>
      <c r="D9" s="131"/>
      <c r="E9" s="12">
        <f>+(C9+D9)*B9</f>
        <v>0</v>
      </c>
      <c r="G9" s="4" t="s">
        <v>46</v>
      </c>
      <c r="H9" s="65">
        <v>161</v>
      </c>
      <c r="I9" s="5"/>
      <c r="J9" s="11">
        <f t="shared" ref="J9:J19" si="0">H9*I9</f>
        <v>0</v>
      </c>
    </row>
    <row r="10" spans="1:14" ht="20" customHeight="1" x14ac:dyDescent="0.2">
      <c r="A10" s="4" t="s">
        <v>18</v>
      </c>
      <c r="B10" s="64">
        <v>122</v>
      </c>
      <c r="C10" s="5"/>
      <c r="D10" s="131"/>
      <c r="E10" s="12">
        <f t="shared" ref="E10:E20" si="1">+(C10+D10)*B10</f>
        <v>0</v>
      </c>
      <c r="G10" s="29" t="s">
        <v>74</v>
      </c>
      <c r="H10" s="65">
        <v>271</v>
      </c>
      <c r="I10" s="5"/>
      <c r="J10" s="11">
        <f t="shared" si="0"/>
        <v>0</v>
      </c>
    </row>
    <row r="11" spans="1:14" ht="20" customHeight="1" x14ac:dyDescent="0.2">
      <c r="A11" s="4" t="s">
        <v>19</v>
      </c>
      <c r="B11" s="64">
        <v>122</v>
      </c>
      <c r="C11" s="5"/>
      <c r="D11" s="132"/>
      <c r="E11" s="12">
        <f t="shared" si="1"/>
        <v>0</v>
      </c>
      <c r="G11" s="29" t="s">
        <v>50</v>
      </c>
      <c r="H11" s="66">
        <v>357</v>
      </c>
      <c r="I11" s="5"/>
      <c r="J11" s="11">
        <f t="shared" si="0"/>
        <v>0</v>
      </c>
    </row>
    <row r="12" spans="1:14" ht="20" customHeight="1" x14ac:dyDescent="0.2">
      <c r="A12" s="4" t="s">
        <v>20</v>
      </c>
      <c r="B12" s="64">
        <v>122</v>
      </c>
      <c r="C12" s="5"/>
      <c r="D12" s="131"/>
      <c r="E12" s="12">
        <f t="shared" si="1"/>
        <v>0</v>
      </c>
      <c r="G12" s="4" t="s">
        <v>57</v>
      </c>
      <c r="H12" s="65">
        <v>680</v>
      </c>
      <c r="I12" s="5"/>
      <c r="J12" s="11">
        <f t="shared" si="0"/>
        <v>0</v>
      </c>
    </row>
    <row r="13" spans="1:14" ht="20" customHeight="1" x14ac:dyDescent="0.2">
      <c r="A13" s="4" t="s">
        <v>21</v>
      </c>
      <c r="B13" s="64">
        <v>122</v>
      </c>
      <c r="C13" s="5"/>
      <c r="D13" s="131"/>
      <c r="E13" s="12">
        <f t="shared" si="1"/>
        <v>0</v>
      </c>
      <c r="G13" s="4" t="s">
        <v>69</v>
      </c>
      <c r="H13" s="65">
        <v>705</v>
      </c>
      <c r="I13" s="5"/>
      <c r="J13" s="11">
        <f t="shared" si="0"/>
        <v>0</v>
      </c>
    </row>
    <row r="14" spans="1:14" ht="20" customHeight="1" x14ac:dyDescent="0.2">
      <c r="A14" s="4" t="s">
        <v>22</v>
      </c>
      <c r="B14" s="64">
        <v>122</v>
      </c>
      <c r="C14" s="5"/>
      <c r="D14" s="131"/>
      <c r="E14" s="12">
        <f t="shared" si="1"/>
        <v>0</v>
      </c>
      <c r="G14" s="4" t="s">
        <v>164</v>
      </c>
      <c r="H14" s="65">
        <v>426</v>
      </c>
      <c r="I14" s="5"/>
      <c r="J14" s="11">
        <f t="shared" si="0"/>
        <v>0</v>
      </c>
    </row>
    <row r="15" spans="1:14" ht="20" customHeight="1" x14ac:dyDescent="0.2">
      <c r="A15" s="4" t="s">
        <v>23</v>
      </c>
      <c r="B15" s="64">
        <v>122</v>
      </c>
      <c r="C15" s="5"/>
      <c r="D15" s="131"/>
      <c r="E15" s="12">
        <f t="shared" si="1"/>
        <v>0</v>
      </c>
      <c r="G15" s="4" t="s">
        <v>47</v>
      </c>
      <c r="H15" s="65">
        <v>140</v>
      </c>
      <c r="I15" s="5"/>
      <c r="J15" s="11">
        <f t="shared" si="0"/>
        <v>0</v>
      </c>
    </row>
    <row r="16" spans="1:14" ht="20" customHeight="1" x14ac:dyDescent="0.2">
      <c r="A16" s="4" t="s">
        <v>24</v>
      </c>
      <c r="B16" s="64">
        <v>122</v>
      </c>
      <c r="C16" s="5"/>
      <c r="D16" s="131"/>
      <c r="E16" s="12">
        <f t="shared" si="1"/>
        <v>0</v>
      </c>
      <c r="G16" s="92" t="s">
        <v>70</v>
      </c>
      <c r="H16" s="89">
        <v>570</v>
      </c>
      <c r="I16" s="84"/>
      <c r="J16" s="11">
        <f t="shared" si="0"/>
        <v>0</v>
      </c>
    </row>
    <row r="17" spans="1:10" ht="20" customHeight="1" x14ac:dyDescent="0.2">
      <c r="A17" s="4" t="s">
        <v>41</v>
      </c>
      <c r="B17" s="64">
        <v>122</v>
      </c>
      <c r="C17" s="5"/>
      <c r="D17" s="131"/>
      <c r="E17" s="12">
        <f t="shared" si="1"/>
        <v>0</v>
      </c>
      <c r="G17" s="90" t="s">
        <v>65</v>
      </c>
      <c r="H17" s="65">
        <v>56</v>
      </c>
      <c r="I17" s="5"/>
      <c r="J17" s="11">
        <f t="shared" si="0"/>
        <v>0</v>
      </c>
    </row>
    <row r="18" spans="1:10" ht="20" customHeight="1" x14ac:dyDescent="0.2">
      <c r="A18" s="4" t="s">
        <v>72</v>
      </c>
      <c r="B18" s="64">
        <v>122</v>
      </c>
      <c r="C18" s="5"/>
      <c r="D18" s="131"/>
      <c r="E18" s="12">
        <f t="shared" si="1"/>
        <v>0</v>
      </c>
      <c r="G18" s="90" t="s">
        <v>66</v>
      </c>
      <c r="H18" s="65">
        <v>98</v>
      </c>
      <c r="I18" s="5"/>
      <c r="J18" s="11">
        <f t="shared" si="0"/>
        <v>0</v>
      </c>
    </row>
    <row r="19" spans="1:10" ht="20" customHeight="1" thickBot="1" x14ac:dyDescent="0.25">
      <c r="A19" s="4" t="s">
        <v>73</v>
      </c>
      <c r="B19" s="64">
        <v>122</v>
      </c>
      <c r="C19" s="84"/>
      <c r="D19" s="133"/>
      <c r="E19" s="12">
        <f t="shared" si="1"/>
        <v>0</v>
      </c>
      <c r="G19" s="91" t="s">
        <v>150</v>
      </c>
      <c r="H19" s="67">
        <v>148</v>
      </c>
      <c r="I19" s="6"/>
      <c r="J19" s="123">
        <f t="shared" si="0"/>
        <v>0</v>
      </c>
    </row>
    <row r="20" spans="1:10" ht="20" customHeight="1" thickBot="1" x14ac:dyDescent="0.25">
      <c r="A20" s="94" t="s">
        <v>71</v>
      </c>
      <c r="B20" s="95">
        <v>132</v>
      </c>
      <c r="C20" s="6"/>
      <c r="D20" s="134"/>
      <c r="E20" s="77">
        <f t="shared" si="1"/>
        <v>0</v>
      </c>
    </row>
    <row r="21" spans="1:10" ht="20" customHeight="1" thickBot="1" x14ac:dyDescent="0.25">
      <c r="A21" s="3"/>
      <c r="B21" s="74"/>
      <c r="C21" s="16"/>
      <c r="D21" s="75"/>
      <c r="E21" s="14"/>
      <c r="G21" s="169" t="s">
        <v>48</v>
      </c>
      <c r="H21" s="170"/>
      <c r="I21" s="170"/>
      <c r="J21" s="171"/>
    </row>
    <row r="22" spans="1:10" ht="20" customHeight="1" x14ac:dyDescent="0.2">
      <c r="A22" s="186" t="s">
        <v>64</v>
      </c>
      <c r="B22" s="187"/>
      <c r="C22" s="187"/>
      <c r="D22" s="188"/>
      <c r="E22" s="14"/>
      <c r="G22" s="104" t="s">
        <v>7</v>
      </c>
      <c r="H22" s="32" t="s">
        <v>1</v>
      </c>
      <c r="I22" s="33" t="s">
        <v>27</v>
      </c>
      <c r="J22" s="105" t="s">
        <v>2</v>
      </c>
    </row>
    <row r="23" spans="1:10" ht="20" customHeight="1" x14ac:dyDescent="0.2">
      <c r="A23" s="80"/>
      <c r="B23" s="85" t="s">
        <v>1</v>
      </c>
      <c r="C23" s="78" t="s">
        <v>27</v>
      </c>
      <c r="D23" s="79" t="s">
        <v>2</v>
      </c>
      <c r="G23" s="29" t="s">
        <v>49</v>
      </c>
      <c r="H23" s="68">
        <v>243</v>
      </c>
      <c r="I23" s="135"/>
      <c r="J23" s="41">
        <f>H23*I23</f>
        <v>0</v>
      </c>
    </row>
    <row r="24" spans="1:10" ht="20" customHeight="1" x14ac:dyDescent="0.2">
      <c r="A24" s="29" t="s">
        <v>62</v>
      </c>
      <c r="B24" s="82">
        <v>399</v>
      </c>
      <c r="C24" s="138"/>
      <c r="D24" s="12">
        <f>+B24*C24</f>
        <v>0</v>
      </c>
      <c r="E24" s="76"/>
      <c r="G24" s="4" t="s">
        <v>28</v>
      </c>
      <c r="H24" s="69">
        <v>2485</v>
      </c>
      <c r="I24" s="5"/>
      <c r="J24" s="41">
        <f t="shared" ref="J24:J33" si="2">H24*I24</f>
        <v>0</v>
      </c>
    </row>
    <row r="25" spans="1:10" ht="20" customHeight="1" x14ac:dyDescent="0.2">
      <c r="A25" s="29" t="s">
        <v>63</v>
      </c>
      <c r="B25" s="82">
        <v>199</v>
      </c>
      <c r="C25" s="139"/>
      <c r="D25" s="12">
        <f t="shared" ref="D25" si="3">+B25*C25</f>
        <v>0</v>
      </c>
      <c r="E25" s="76"/>
      <c r="G25" s="4" t="s">
        <v>34</v>
      </c>
      <c r="H25" s="69">
        <v>211</v>
      </c>
      <c r="I25" s="5"/>
      <c r="J25" s="41">
        <f t="shared" si="2"/>
        <v>0</v>
      </c>
    </row>
    <row r="26" spans="1:10" ht="20" customHeight="1" thickBot="1" x14ac:dyDescent="0.25">
      <c r="A26" s="55" t="s">
        <v>159</v>
      </c>
      <c r="B26" s="93">
        <v>189</v>
      </c>
      <c r="C26" s="140"/>
      <c r="D26" s="77">
        <f>+B26*C26</f>
        <v>0</v>
      </c>
      <c r="E26" s="14"/>
      <c r="G26" s="102" t="s">
        <v>76</v>
      </c>
      <c r="H26" s="103">
        <v>240</v>
      </c>
      <c r="I26" s="136"/>
      <c r="J26" s="41">
        <f t="shared" si="2"/>
        <v>0</v>
      </c>
    </row>
    <row r="27" spans="1:10" ht="20" customHeight="1" thickBot="1" x14ac:dyDescent="0.25">
      <c r="E27" s="14"/>
      <c r="G27" s="29" t="s">
        <v>77</v>
      </c>
      <c r="H27" s="68">
        <v>240</v>
      </c>
      <c r="I27" s="135"/>
      <c r="J27" s="41">
        <f t="shared" si="2"/>
        <v>0</v>
      </c>
    </row>
    <row r="28" spans="1:10" ht="20" customHeight="1" x14ac:dyDescent="0.2">
      <c r="A28" s="186" t="s">
        <v>56</v>
      </c>
      <c r="B28" s="187"/>
      <c r="C28" s="187"/>
      <c r="D28" s="188"/>
      <c r="E28" s="14"/>
      <c r="G28" s="29" t="s">
        <v>78</v>
      </c>
      <c r="H28" s="68">
        <v>509</v>
      </c>
      <c r="I28" s="135"/>
      <c r="J28" s="41">
        <f t="shared" si="2"/>
        <v>0</v>
      </c>
    </row>
    <row r="29" spans="1:10" ht="20" customHeight="1" x14ac:dyDescent="0.2">
      <c r="A29" s="4"/>
      <c r="B29" s="88" t="s">
        <v>1</v>
      </c>
      <c r="C29" s="86" t="s">
        <v>27</v>
      </c>
      <c r="D29" s="87" t="s">
        <v>2</v>
      </c>
      <c r="E29" s="14"/>
      <c r="G29" s="29" t="s">
        <v>79</v>
      </c>
      <c r="H29" s="68">
        <v>487</v>
      </c>
      <c r="I29" s="135"/>
      <c r="J29" s="41">
        <f t="shared" si="2"/>
        <v>0</v>
      </c>
    </row>
    <row r="30" spans="1:10" ht="20" customHeight="1" x14ac:dyDescent="0.2">
      <c r="A30" s="4" t="s">
        <v>67</v>
      </c>
      <c r="B30" s="69">
        <v>22</v>
      </c>
      <c r="C30" s="141"/>
      <c r="D30" s="12">
        <f>C30*B30</f>
        <v>0</v>
      </c>
      <c r="E30" s="14"/>
      <c r="G30" s="29" t="s">
        <v>80</v>
      </c>
      <c r="H30" s="68">
        <v>514</v>
      </c>
      <c r="I30" s="135"/>
      <c r="J30" s="41">
        <f t="shared" si="2"/>
        <v>0</v>
      </c>
    </row>
    <row r="31" spans="1:10" ht="20" customHeight="1" thickBot="1" x14ac:dyDescent="0.25">
      <c r="A31" s="55" t="s">
        <v>55</v>
      </c>
      <c r="B31" s="83">
        <v>177</v>
      </c>
      <c r="C31" s="142"/>
      <c r="D31" s="77">
        <f>C31*B31</f>
        <v>0</v>
      </c>
      <c r="E31" s="14"/>
      <c r="G31" s="29" t="s">
        <v>81</v>
      </c>
      <c r="H31" s="68">
        <v>514</v>
      </c>
      <c r="I31" s="135"/>
      <c r="J31" s="41">
        <f t="shared" si="2"/>
        <v>0</v>
      </c>
    </row>
    <row r="32" spans="1:10" ht="20" customHeight="1" thickBot="1" x14ac:dyDescent="0.25">
      <c r="E32" s="14"/>
      <c r="G32" s="29" t="s">
        <v>82</v>
      </c>
      <c r="H32" s="68">
        <v>40</v>
      </c>
      <c r="I32" s="135"/>
      <c r="J32" s="41">
        <f t="shared" si="2"/>
        <v>0</v>
      </c>
    </row>
    <row r="33" spans="1:14" ht="20" customHeight="1" thickBot="1" x14ac:dyDescent="0.25">
      <c r="A33" s="169" t="s">
        <v>5</v>
      </c>
      <c r="B33" s="170"/>
      <c r="C33" s="170"/>
      <c r="D33" s="171"/>
      <c r="E33" s="14"/>
      <c r="G33" s="81" t="s">
        <v>83</v>
      </c>
      <c r="H33" s="106">
        <v>40</v>
      </c>
      <c r="I33" s="137"/>
      <c r="J33" s="77">
        <f t="shared" si="2"/>
        <v>0</v>
      </c>
    </row>
    <row r="34" spans="1:14" ht="20" customHeight="1" x14ac:dyDescent="0.2">
      <c r="A34" s="80" t="s">
        <v>7</v>
      </c>
      <c r="B34" s="99" t="s">
        <v>1</v>
      </c>
      <c r="C34" s="78" t="s">
        <v>27</v>
      </c>
      <c r="D34" s="101" t="s">
        <v>2</v>
      </c>
      <c r="E34" s="14"/>
    </row>
    <row r="35" spans="1:14" ht="20" customHeight="1" x14ac:dyDescent="0.25">
      <c r="A35" s="4" t="s">
        <v>6</v>
      </c>
      <c r="B35" s="69">
        <v>177</v>
      </c>
      <c r="C35" s="5"/>
      <c r="D35" s="11">
        <f>+C35*B35</f>
        <v>0</v>
      </c>
      <c r="G35" s="149" t="s">
        <v>161</v>
      </c>
      <c r="H35" s="149"/>
      <c r="I35" s="149"/>
      <c r="J35" s="150">
        <f>E9+E10+E11+E12+E13+E14+E15+E16+E17+E18+E19+E20+D24+D25+D26+D30+D31+D35+D36+J8+J9+J10+J11+J12+J13+J15+J16+J17+J18+J19+J23+J24+J25+J26+J27+J28+J29+J30+J31+J32+J33+J14</f>
        <v>0</v>
      </c>
    </row>
    <row r="36" spans="1:14" ht="20" customHeight="1" thickBot="1" x14ac:dyDescent="0.25">
      <c r="A36" s="13" t="s">
        <v>75</v>
      </c>
      <c r="B36" s="100">
        <v>150</v>
      </c>
      <c r="C36" s="143"/>
      <c r="D36" s="77">
        <f>+C36*B36</f>
        <v>0</v>
      </c>
      <c r="E36" s="14"/>
    </row>
    <row r="37" spans="1:14" ht="20" customHeight="1" thickBot="1" x14ac:dyDescent="0.25">
      <c r="G37" s="189" t="s">
        <v>162</v>
      </c>
      <c r="H37" s="190"/>
      <c r="I37" s="191">
        <f>+J35+'Parts, Accessories &amp; Kits'!I41</f>
        <v>0</v>
      </c>
      <c r="J37" s="192"/>
    </row>
    <row r="38" spans="1:14" ht="20" customHeight="1" thickBot="1" x14ac:dyDescent="0.25">
      <c r="A38" s="61" t="s">
        <v>36</v>
      </c>
      <c r="B38" s="62"/>
      <c r="C38" s="62"/>
      <c r="D38" s="63"/>
    </row>
    <row r="39" spans="1:14" ht="20" customHeight="1" x14ac:dyDescent="0.2">
      <c r="A39" s="49" t="s">
        <v>42</v>
      </c>
      <c r="B39" s="50"/>
      <c r="C39" s="50"/>
      <c r="D39" s="51"/>
      <c r="G39" s="172" t="s">
        <v>53</v>
      </c>
      <c r="H39" s="173"/>
      <c r="I39" s="173"/>
      <c r="J39" s="174"/>
    </row>
    <row r="40" spans="1:14" ht="20" customHeight="1" x14ac:dyDescent="0.2">
      <c r="A40" s="49" t="s">
        <v>151</v>
      </c>
      <c r="B40" s="50"/>
      <c r="C40" s="50"/>
      <c r="D40" s="51"/>
      <c r="G40" s="156" t="s">
        <v>15</v>
      </c>
      <c r="H40" s="157"/>
      <c r="I40" s="157"/>
      <c r="J40" s="158"/>
    </row>
    <row r="41" spans="1:14" ht="20" customHeight="1" x14ac:dyDescent="0.2">
      <c r="A41" s="49" t="s">
        <v>37</v>
      </c>
      <c r="B41" s="50"/>
      <c r="C41" s="50"/>
      <c r="D41" s="51"/>
      <c r="G41" s="156" t="s">
        <v>51</v>
      </c>
      <c r="H41" s="157"/>
      <c r="I41" s="157"/>
      <c r="J41" s="158"/>
    </row>
    <row r="42" spans="1:14" ht="20" customHeight="1" thickBot="1" x14ac:dyDescent="0.25">
      <c r="A42" s="49" t="s">
        <v>152</v>
      </c>
      <c r="B42" s="50"/>
      <c r="C42" s="50"/>
      <c r="D42" s="51"/>
      <c r="G42" s="156" t="s">
        <v>52</v>
      </c>
      <c r="H42" s="157"/>
      <c r="I42" s="157"/>
      <c r="J42" s="158"/>
    </row>
    <row r="43" spans="1:14" ht="24" customHeight="1" thickBot="1" x14ac:dyDescent="0.25">
      <c r="A43" s="52" t="s">
        <v>43</v>
      </c>
      <c r="B43" s="53"/>
      <c r="C43" s="53"/>
      <c r="D43" s="54"/>
      <c r="F43" s="70"/>
      <c r="G43" s="166" t="s">
        <v>54</v>
      </c>
      <c r="H43" s="167"/>
      <c r="I43" s="167"/>
      <c r="J43" s="168"/>
      <c r="N43" s="148"/>
    </row>
    <row r="44" spans="1:14" ht="16" customHeight="1" x14ac:dyDescent="0.2">
      <c r="F44" s="70"/>
      <c r="G44" s="163" t="s">
        <v>13</v>
      </c>
      <c r="H44" s="164"/>
      <c r="I44" s="164"/>
      <c r="J44" s="165"/>
    </row>
    <row r="45" spans="1:14" ht="18" customHeight="1" x14ac:dyDescent="0.2">
      <c r="F45" s="70"/>
      <c r="G45" s="163" t="s">
        <v>59</v>
      </c>
      <c r="H45" s="164"/>
      <c r="I45" s="164"/>
      <c r="J45" s="165"/>
    </row>
    <row r="46" spans="1:14" ht="18" customHeight="1" thickBot="1" x14ac:dyDescent="0.25">
      <c r="A46" s="3" t="s">
        <v>8</v>
      </c>
      <c r="F46" s="70"/>
      <c r="G46" s="160" t="s">
        <v>61</v>
      </c>
      <c r="H46" s="161"/>
      <c r="I46" s="161"/>
      <c r="J46" s="162"/>
    </row>
    <row r="47" spans="1:14" ht="24" customHeight="1" thickBot="1" x14ac:dyDescent="0.25">
      <c r="A47" s="35" t="s">
        <v>68</v>
      </c>
      <c r="B47" s="57"/>
      <c r="C47" s="57"/>
      <c r="D47" s="57"/>
      <c r="E47" s="57"/>
      <c r="F47" s="57"/>
      <c r="G47" s="57"/>
    </row>
    <row r="48" spans="1:14" ht="24" customHeight="1" thickBot="1" x14ac:dyDescent="0.25">
      <c r="A48" s="35" t="s">
        <v>30</v>
      </c>
      <c r="B48" s="57"/>
      <c r="C48" s="57"/>
      <c r="D48" s="57"/>
      <c r="E48" s="57"/>
      <c r="F48" s="57"/>
      <c r="G48" s="57"/>
    </row>
    <row r="49" spans="1:10" ht="24" customHeight="1" thickBot="1" x14ac:dyDescent="0.25">
      <c r="A49" s="35" t="s">
        <v>9</v>
      </c>
      <c r="B49" s="57"/>
      <c r="C49" s="57"/>
      <c r="D49" s="57"/>
      <c r="E49" s="57"/>
      <c r="F49" s="57"/>
      <c r="G49" s="57"/>
    </row>
    <row r="50" spans="1:10" ht="24" customHeight="1" thickBot="1" x14ac:dyDescent="0.25">
      <c r="A50" s="35" t="s">
        <v>31</v>
      </c>
      <c r="B50" s="57"/>
      <c r="C50" s="57"/>
      <c r="D50" s="57"/>
      <c r="E50" s="57"/>
      <c r="F50" s="57"/>
      <c r="G50" s="57"/>
    </row>
    <row r="51" spans="1:10" ht="24" customHeight="1" thickBot="1" x14ac:dyDescent="0.25">
      <c r="A51" s="35" t="s">
        <v>38</v>
      </c>
      <c r="B51" s="57"/>
      <c r="C51" s="57"/>
      <c r="D51" s="57"/>
      <c r="E51" s="57"/>
      <c r="F51" s="57"/>
      <c r="G51" s="57"/>
    </row>
    <row r="52" spans="1:10" ht="24" customHeight="1" thickBot="1" x14ac:dyDescent="0.25">
      <c r="A52" s="35" t="s">
        <v>29</v>
      </c>
      <c r="B52" s="146"/>
      <c r="C52" s="146"/>
      <c r="D52" s="146"/>
      <c r="E52" s="146"/>
      <c r="F52" s="146"/>
      <c r="G52" s="57"/>
    </row>
    <row r="53" spans="1:10" ht="24" customHeight="1" thickBot="1" x14ac:dyDescent="0.25">
      <c r="A53" s="35" t="s">
        <v>44</v>
      </c>
      <c r="B53" s="57"/>
      <c r="C53" s="57"/>
      <c r="D53" s="57"/>
      <c r="E53" s="57"/>
      <c r="F53" s="57"/>
      <c r="G53" s="146"/>
      <c r="H53" s="17"/>
      <c r="I53" s="18"/>
      <c r="J53" s="38"/>
    </row>
    <row r="54" spans="1:10" ht="24" customHeight="1" thickBot="1" x14ac:dyDescent="0.25">
      <c r="A54" s="35" t="s">
        <v>32</v>
      </c>
      <c r="B54" s="57"/>
      <c r="C54" s="57"/>
      <c r="D54" s="57"/>
      <c r="E54" s="57"/>
      <c r="F54" s="57"/>
      <c r="G54" s="57"/>
      <c r="H54" s="17"/>
      <c r="I54" s="18"/>
    </row>
    <row r="55" spans="1:10" ht="23.25" customHeight="1" thickBot="1" x14ac:dyDescent="0.25">
      <c r="A55" s="36" t="s">
        <v>33</v>
      </c>
      <c r="B55" s="72" t="s">
        <v>10</v>
      </c>
      <c r="C55" s="159"/>
      <c r="D55" s="159"/>
      <c r="E55" s="159"/>
      <c r="F55" s="72"/>
      <c r="G55" s="57"/>
      <c r="H55" s="17"/>
      <c r="I55" s="18"/>
    </row>
    <row r="56" spans="1:10" ht="24.75" customHeight="1" x14ac:dyDescent="0.2">
      <c r="G56" s="71" t="s">
        <v>60</v>
      </c>
      <c r="H56" s="19"/>
      <c r="I56" s="20"/>
    </row>
    <row r="57" spans="1:10" ht="25" customHeight="1" thickBot="1" x14ac:dyDescent="0.25">
      <c r="A57" s="35" t="s">
        <v>26</v>
      </c>
      <c r="B57" s="57"/>
      <c r="C57" s="57"/>
      <c r="D57" s="57"/>
      <c r="E57" s="57"/>
      <c r="F57" s="57"/>
      <c r="G57" s="57"/>
      <c r="I57" s="21"/>
    </row>
    <row r="58" spans="1:10" ht="25" customHeight="1" thickBot="1" x14ac:dyDescent="0.25">
      <c r="A58" s="35" t="s">
        <v>45</v>
      </c>
      <c r="B58" s="57"/>
      <c r="C58" s="57"/>
      <c r="D58" s="57"/>
      <c r="E58" s="57"/>
      <c r="F58" s="57"/>
      <c r="G58" s="57"/>
      <c r="H58" s="17"/>
    </row>
    <row r="59" spans="1:10" ht="25" customHeight="1" thickBot="1" x14ac:dyDescent="0.25">
      <c r="A59" s="35" t="s">
        <v>35</v>
      </c>
      <c r="B59" s="151"/>
      <c r="C59" s="151"/>
      <c r="D59" s="151"/>
      <c r="E59" s="35" t="s">
        <v>11</v>
      </c>
      <c r="F59" s="48"/>
      <c r="G59" s="57"/>
      <c r="H59" s="17"/>
      <c r="I59" s="18"/>
    </row>
    <row r="60" spans="1:10" ht="25" customHeight="1" thickBot="1" x14ac:dyDescent="0.25">
      <c r="A60" s="107" t="s">
        <v>12</v>
      </c>
      <c r="B60" s="147"/>
      <c r="C60" s="147"/>
      <c r="D60" s="147"/>
      <c r="E60" s="147"/>
      <c r="F60" s="147"/>
      <c r="G60" s="147"/>
      <c r="H60" s="22"/>
      <c r="I60" s="23"/>
    </row>
    <row r="61" spans="1:10" ht="25" customHeight="1" thickTop="1" x14ac:dyDescent="0.2">
      <c r="B61" s="46" t="s">
        <v>14</v>
      </c>
      <c r="C61" s="35"/>
      <c r="D61" s="35"/>
      <c r="E61" s="40"/>
      <c r="F61" s="40"/>
      <c r="H61" s="70"/>
      <c r="I61" s="70"/>
      <c r="J61" s="34"/>
    </row>
    <row r="62" spans="1:10" ht="29" customHeight="1" x14ac:dyDescent="0.2"/>
    <row r="63" spans="1:10" x14ac:dyDescent="0.2">
      <c r="A63" s="46"/>
      <c r="B63" s="17"/>
      <c r="C63" s="35"/>
      <c r="D63" s="35"/>
      <c r="E63" s="56"/>
      <c r="F63" s="56"/>
    </row>
    <row r="64" spans="1:10" x14ac:dyDescent="0.2">
      <c r="A64" s="58"/>
      <c r="B64" s="39"/>
      <c r="C64" s="39"/>
      <c r="D64" s="39"/>
      <c r="E64" s="2"/>
      <c r="G64" s="70"/>
      <c r="I64" s="24"/>
    </row>
    <row r="65" spans="1:10" x14ac:dyDescent="0.2">
      <c r="A65" s="59"/>
      <c r="B65" s="40"/>
      <c r="C65" s="40"/>
      <c r="D65" s="40"/>
      <c r="G65" s="70"/>
      <c r="H65" s="8"/>
      <c r="I65" s="39"/>
    </row>
    <row r="66" spans="1:10" x14ac:dyDescent="0.2">
      <c r="A66" s="60"/>
      <c r="B66" s="56"/>
      <c r="C66" s="56"/>
      <c r="D66" s="56"/>
      <c r="G66" s="70"/>
      <c r="H66" s="9"/>
      <c r="I66" s="40"/>
    </row>
    <row r="67" spans="1:10" x14ac:dyDescent="0.2">
      <c r="G67" s="37"/>
      <c r="H67" s="39"/>
      <c r="I67" s="39"/>
      <c r="J67" s="30"/>
    </row>
    <row r="68" spans="1:10" x14ac:dyDescent="0.2">
      <c r="G68" s="47"/>
      <c r="H68" s="39"/>
      <c r="I68" s="39"/>
      <c r="J68" s="39"/>
    </row>
    <row r="69" spans="1:10" x14ac:dyDescent="0.2">
      <c r="F69" s="1"/>
      <c r="G69" s="37"/>
      <c r="H69" s="40"/>
      <c r="I69" s="40"/>
      <c r="J69" s="40"/>
    </row>
    <row r="70" spans="1:10" x14ac:dyDescent="0.2">
      <c r="F70" s="2"/>
      <c r="G70" s="39"/>
      <c r="H70" s="56"/>
      <c r="I70" s="56"/>
      <c r="J70" s="56"/>
    </row>
    <row r="71" spans="1:10" x14ac:dyDescent="0.2">
      <c r="G71" s="40"/>
    </row>
    <row r="72" spans="1:10" x14ac:dyDescent="0.2">
      <c r="G72" s="56"/>
    </row>
    <row r="82" spans="7:9" x14ac:dyDescent="0.2">
      <c r="H82" s="34"/>
      <c r="I82" s="34"/>
    </row>
    <row r="83" spans="7:9" x14ac:dyDescent="0.2">
      <c r="H83"/>
      <c r="I83"/>
    </row>
    <row r="84" spans="7:9" x14ac:dyDescent="0.2">
      <c r="G84" s="31"/>
      <c r="H84"/>
      <c r="I84"/>
    </row>
    <row r="85" spans="7:9" x14ac:dyDescent="0.2">
      <c r="H85"/>
      <c r="I85"/>
    </row>
    <row r="86" spans="7:9" x14ac:dyDescent="0.2">
      <c r="H86"/>
      <c r="I86"/>
    </row>
    <row r="87" spans="7:9" x14ac:dyDescent="0.2">
      <c r="H87"/>
      <c r="I87"/>
    </row>
    <row r="88" spans="7:9" x14ac:dyDescent="0.2">
      <c r="H88" s="30"/>
      <c r="I88" s="30"/>
    </row>
    <row r="89" spans="7:9" x14ac:dyDescent="0.2">
      <c r="H89" s="30"/>
      <c r="I89" s="30"/>
    </row>
    <row r="90" spans="7:9" x14ac:dyDescent="0.2">
      <c r="G90" s="30"/>
    </row>
    <row r="91" spans="7:9" x14ac:dyDescent="0.2">
      <c r="G91" s="30"/>
    </row>
  </sheetData>
  <mergeCells count="23">
    <mergeCell ref="G21:J21"/>
    <mergeCell ref="G39:J39"/>
    <mergeCell ref="A1:J1"/>
    <mergeCell ref="A2:J2"/>
    <mergeCell ref="A7:A8"/>
    <mergeCell ref="A6:E6"/>
    <mergeCell ref="G6:J6"/>
    <mergeCell ref="E7:E8"/>
    <mergeCell ref="B7:B8"/>
    <mergeCell ref="C4:D4"/>
    <mergeCell ref="A33:D33"/>
    <mergeCell ref="A22:D22"/>
    <mergeCell ref="A28:D28"/>
    <mergeCell ref="G37:H37"/>
    <mergeCell ref="I37:J37"/>
    <mergeCell ref="G42:J42"/>
    <mergeCell ref="G40:J40"/>
    <mergeCell ref="C55:E55"/>
    <mergeCell ref="G46:J46"/>
    <mergeCell ref="G41:J41"/>
    <mergeCell ref="G45:J45"/>
    <mergeCell ref="G43:J43"/>
    <mergeCell ref="G44:J44"/>
  </mergeCells>
  <printOptions horizontalCentered="1" verticalCentered="1"/>
  <pageMargins left="0.5" right="0.5" top="0.25" bottom="0.25" header="0.3" footer="0.3"/>
  <pageSetup scale="62" orientation="portrait" r:id="rId1"/>
  <rowBreaks count="1" manualBreakCount="1">
    <brk id="58" max="16383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B524A-0FB2-A441-97B0-A46613FB25A9}">
  <sheetPr>
    <pageSetUpPr fitToPage="1"/>
  </sheetPr>
  <dimension ref="A1:J53"/>
  <sheetViews>
    <sheetView tabSelected="1" zoomScaleNormal="313" workbookViewId="0">
      <selection activeCell="A10" sqref="A10"/>
    </sheetView>
  </sheetViews>
  <sheetFormatPr baseColWidth="10" defaultColWidth="11" defaultRowHeight="16" x14ac:dyDescent="0.2"/>
  <cols>
    <col min="1" max="1" width="39.6640625" customWidth="1"/>
    <col min="2" max="2" width="5.1640625" bestFit="1" customWidth="1"/>
    <col min="3" max="3" width="6" customWidth="1"/>
    <col min="4" max="4" width="8.33203125" customWidth="1"/>
    <col min="5" max="5" width="4.5" customWidth="1"/>
    <col min="6" max="6" width="32.33203125" customWidth="1"/>
    <col min="7" max="7" width="5.83203125" customWidth="1"/>
    <col min="8" max="8" width="6" customWidth="1"/>
    <col min="9" max="9" width="9.5" customWidth="1"/>
    <col min="12" max="12" width="52.6640625" bestFit="1" customWidth="1"/>
  </cols>
  <sheetData>
    <row r="1" spans="1:9" ht="17" thickBot="1" x14ac:dyDescent="0.25">
      <c r="A1" s="193" t="s">
        <v>92</v>
      </c>
      <c r="B1" s="194"/>
      <c r="C1" s="194"/>
      <c r="D1" s="195"/>
      <c r="E1" s="196"/>
      <c r="F1" s="193" t="s">
        <v>126</v>
      </c>
      <c r="G1" s="194"/>
      <c r="H1" s="194"/>
      <c r="I1" s="195"/>
    </row>
    <row r="2" spans="1:9" x14ac:dyDescent="0.2">
      <c r="A2" s="73" t="s">
        <v>127</v>
      </c>
      <c r="B2" s="113" t="s">
        <v>1</v>
      </c>
      <c r="C2" s="25" t="s">
        <v>128</v>
      </c>
      <c r="D2" s="98" t="s">
        <v>129</v>
      </c>
      <c r="E2" s="196"/>
      <c r="F2" s="73" t="s">
        <v>127</v>
      </c>
      <c r="G2" s="113" t="s">
        <v>1</v>
      </c>
      <c r="H2" s="25" t="s">
        <v>128</v>
      </c>
      <c r="I2" s="98" t="s">
        <v>129</v>
      </c>
    </row>
    <row r="3" spans="1:9" ht="21" customHeight="1" x14ac:dyDescent="0.2">
      <c r="A3" s="108" t="s">
        <v>84</v>
      </c>
      <c r="B3" s="114">
        <v>21</v>
      </c>
      <c r="C3" s="144"/>
      <c r="D3" s="12">
        <f>C3*B3</f>
        <v>0</v>
      </c>
      <c r="E3" s="196"/>
      <c r="F3" s="108" t="s">
        <v>93</v>
      </c>
      <c r="G3" s="114">
        <v>16</v>
      </c>
      <c r="H3" s="144"/>
      <c r="I3" s="12">
        <f>G3*H3</f>
        <v>0</v>
      </c>
    </row>
    <row r="4" spans="1:9" ht="21" customHeight="1" x14ac:dyDescent="0.2">
      <c r="A4" s="108" t="s">
        <v>85</v>
      </c>
      <c r="B4" s="114">
        <v>21</v>
      </c>
      <c r="C4" s="144"/>
      <c r="D4" s="12">
        <f t="shared" ref="D4:D11" si="0">C4*B4</f>
        <v>0</v>
      </c>
      <c r="E4" s="196"/>
      <c r="F4" s="108" t="s">
        <v>94</v>
      </c>
      <c r="G4" s="114">
        <v>16</v>
      </c>
      <c r="H4" s="144"/>
      <c r="I4" s="12">
        <f t="shared" ref="I4:I20" si="1">G4*H4</f>
        <v>0</v>
      </c>
    </row>
    <row r="5" spans="1:9" ht="21" customHeight="1" x14ac:dyDescent="0.2">
      <c r="A5" s="108" t="s">
        <v>86</v>
      </c>
      <c r="B5" s="114">
        <v>13</v>
      </c>
      <c r="C5" s="144"/>
      <c r="D5" s="12">
        <f t="shared" si="0"/>
        <v>0</v>
      </c>
      <c r="E5" s="196"/>
      <c r="F5" s="108" t="s">
        <v>95</v>
      </c>
      <c r="G5" s="114">
        <v>16</v>
      </c>
      <c r="H5" s="144"/>
      <c r="I5" s="12">
        <f t="shared" si="1"/>
        <v>0</v>
      </c>
    </row>
    <row r="6" spans="1:9" ht="21" customHeight="1" x14ac:dyDescent="0.2">
      <c r="A6" s="108" t="s">
        <v>87</v>
      </c>
      <c r="B6" s="114">
        <v>11</v>
      </c>
      <c r="C6" s="144"/>
      <c r="D6" s="12">
        <f t="shared" si="0"/>
        <v>0</v>
      </c>
      <c r="E6" s="196"/>
      <c r="F6" s="108" t="s">
        <v>96</v>
      </c>
      <c r="G6" s="114">
        <v>16</v>
      </c>
      <c r="H6" s="144"/>
      <c r="I6" s="12">
        <f t="shared" si="1"/>
        <v>0</v>
      </c>
    </row>
    <row r="7" spans="1:9" ht="21" customHeight="1" x14ac:dyDescent="0.2">
      <c r="A7" s="108" t="s">
        <v>88</v>
      </c>
      <c r="B7" s="114">
        <v>11</v>
      </c>
      <c r="C7" s="144"/>
      <c r="D7" s="12">
        <f t="shared" si="0"/>
        <v>0</v>
      </c>
      <c r="E7" s="196"/>
      <c r="F7" s="108" t="s">
        <v>97</v>
      </c>
      <c r="G7" s="114">
        <v>16</v>
      </c>
      <c r="H7" s="144"/>
      <c r="I7" s="12">
        <f t="shared" si="1"/>
        <v>0</v>
      </c>
    </row>
    <row r="8" spans="1:9" ht="21" customHeight="1" x14ac:dyDescent="0.2">
      <c r="A8" s="108" t="s">
        <v>90</v>
      </c>
      <c r="B8" s="114">
        <v>13</v>
      </c>
      <c r="C8" s="144"/>
      <c r="D8" s="12">
        <f t="shared" si="0"/>
        <v>0</v>
      </c>
      <c r="E8" s="196"/>
      <c r="F8" s="108" t="s">
        <v>98</v>
      </c>
      <c r="G8" s="114">
        <v>16</v>
      </c>
      <c r="H8" s="144"/>
      <c r="I8" s="12">
        <f t="shared" si="1"/>
        <v>0</v>
      </c>
    </row>
    <row r="9" spans="1:9" ht="21" customHeight="1" x14ac:dyDescent="0.2">
      <c r="A9" s="108" t="s">
        <v>91</v>
      </c>
      <c r="B9" s="114">
        <v>13</v>
      </c>
      <c r="C9" s="144"/>
      <c r="D9" s="12">
        <f t="shared" si="0"/>
        <v>0</v>
      </c>
      <c r="E9" s="196"/>
      <c r="F9" s="108" t="s">
        <v>99</v>
      </c>
      <c r="G9" s="114">
        <v>16</v>
      </c>
      <c r="H9" s="144"/>
      <c r="I9" s="12">
        <f t="shared" si="1"/>
        <v>0</v>
      </c>
    </row>
    <row r="10" spans="1:9" ht="21" customHeight="1" x14ac:dyDescent="0.2">
      <c r="A10" s="108" t="s">
        <v>165</v>
      </c>
      <c r="B10" s="153">
        <v>45</v>
      </c>
      <c r="C10" s="154"/>
      <c r="D10" s="155">
        <f>C10*B10</f>
        <v>0</v>
      </c>
      <c r="E10" s="196"/>
      <c r="F10" s="108" t="s">
        <v>100</v>
      </c>
      <c r="G10" s="114">
        <v>16</v>
      </c>
      <c r="H10" s="144"/>
      <c r="I10" s="12">
        <f t="shared" si="1"/>
        <v>0</v>
      </c>
    </row>
    <row r="11" spans="1:9" ht="21" customHeight="1" thickBot="1" x14ac:dyDescent="0.25">
      <c r="A11" s="109" t="s">
        <v>89</v>
      </c>
      <c r="B11" s="115">
        <v>2</v>
      </c>
      <c r="C11" s="145"/>
      <c r="D11" s="77">
        <f t="shared" si="0"/>
        <v>0</v>
      </c>
      <c r="E11" s="196"/>
      <c r="F11" s="108" t="s">
        <v>101</v>
      </c>
      <c r="G11" s="114">
        <v>45</v>
      </c>
      <c r="H11" s="144"/>
      <c r="I11" s="12">
        <f t="shared" si="1"/>
        <v>0</v>
      </c>
    </row>
    <row r="12" spans="1:9" ht="21" customHeight="1" thickBot="1" x14ac:dyDescent="0.25">
      <c r="A12" s="116"/>
      <c r="B12" s="117"/>
      <c r="C12" s="110"/>
      <c r="D12" s="110"/>
      <c r="E12" s="196"/>
      <c r="F12" s="108" t="s">
        <v>102</v>
      </c>
      <c r="G12" s="114">
        <v>45</v>
      </c>
      <c r="H12" s="144"/>
      <c r="I12" s="12">
        <f t="shared" si="1"/>
        <v>0</v>
      </c>
    </row>
    <row r="13" spans="1:9" ht="21" customHeight="1" x14ac:dyDescent="0.2">
      <c r="A13" s="197" t="s">
        <v>130</v>
      </c>
      <c r="B13" s="198"/>
      <c r="C13" s="198"/>
      <c r="D13" s="199"/>
      <c r="E13" s="196"/>
      <c r="F13" s="108" t="s">
        <v>103</v>
      </c>
      <c r="G13" s="114">
        <v>45</v>
      </c>
      <c r="H13" s="144"/>
      <c r="I13" s="12">
        <f t="shared" si="1"/>
        <v>0</v>
      </c>
    </row>
    <row r="14" spans="1:9" ht="21" customHeight="1" x14ac:dyDescent="0.2">
      <c r="A14" s="73" t="s">
        <v>127</v>
      </c>
      <c r="B14" s="113" t="s">
        <v>1</v>
      </c>
      <c r="C14" s="25" t="s">
        <v>128</v>
      </c>
      <c r="D14" s="98" t="s">
        <v>129</v>
      </c>
      <c r="E14" s="196"/>
      <c r="F14" s="108" t="s">
        <v>105</v>
      </c>
      <c r="G14" s="114">
        <v>45</v>
      </c>
      <c r="H14" s="144"/>
      <c r="I14" s="12">
        <f t="shared" si="1"/>
        <v>0</v>
      </c>
    </row>
    <row r="15" spans="1:9" ht="21" customHeight="1" x14ac:dyDescent="0.2">
      <c r="A15" s="108" t="s">
        <v>104</v>
      </c>
      <c r="B15" s="114">
        <v>22</v>
      </c>
      <c r="C15" s="144"/>
      <c r="D15" s="12">
        <f>C15*B15</f>
        <v>0</v>
      </c>
      <c r="E15" s="196"/>
      <c r="F15" s="108" t="s">
        <v>107</v>
      </c>
      <c r="G15" s="114">
        <v>45</v>
      </c>
      <c r="H15" s="144"/>
      <c r="I15" s="12">
        <f t="shared" si="1"/>
        <v>0</v>
      </c>
    </row>
    <row r="16" spans="1:9" ht="21" customHeight="1" x14ac:dyDescent="0.2">
      <c r="A16" s="108" t="s">
        <v>106</v>
      </c>
      <c r="B16" s="114">
        <v>22</v>
      </c>
      <c r="C16" s="144"/>
      <c r="D16" s="12">
        <f t="shared" ref="D16:D21" si="2">C16*B16</f>
        <v>0</v>
      </c>
      <c r="E16" s="196"/>
      <c r="F16" s="108" t="s">
        <v>109</v>
      </c>
      <c r="G16" s="114">
        <v>23</v>
      </c>
      <c r="H16" s="144"/>
      <c r="I16" s="12">
        <f t="shared" si="1"/>
        <v>0</v>
      </c>
    </row>
    <row r="17" spans="1:9" ht="21" customHeight="1" x14ac:dyDescent="0.2">
      <c r="A17" s="108" t="s">
        <v>108</v>
      </c>
      <c r="B17" s="114">
        <v>64</v>
      </c>
      <c r="C17" s="144"/>
      <c r="D17" s="12">
        <f t="shared" si="2"/>
        <v>0</v>
      </c>
      <c r="E17" s="196"/>
      <c r="F17" s="108" t="s">
        <v>111</v>
      </c>
      <c r="G17" s="114">
        <v>4</v>
      </c>
      <c r="H17" s="144"/>
      <c r="I17" s="12">
        <f t="shared" si="1"/>
        <v>0</v>
      </c>
    </row>
    <row r="18" spans="1:9" ht="21" customHeight="1" x14ac:dyDescent="0.2">
      <c r="A18" s="108" t="s">
        <v>110</v>
      </c>
      <c r="B18" s="114">
        <v>161</v>
      </c>
      <c r="C18" s="144"/>
      <c r="D18" s="12">
        <f t="shared" si="2"/>
        <v>0</v>
      </c>
      <c r="E18" s="196"/>
      <c r="F18" s="108" t="s">
        <v>113</v>
      </c>
      <c r="G18" s="114">
        <v>7</v>
      </c>
      <c r="H18" s="144"/>
      <c r="I18" s="12">
        <f t="shared" si="1"/>
        <v>0</v>
      </c>
    </row>
    <row r="19" spans="1:9" ht="21" customHeight="1" x14ac:dyDescent="0.2">
      <c r="A19" s="152" t="s">
        <v>163</v>
      </c>
      <c r="B19" s="114">
        <v>22</v>
      </c>
      <c r="C19" s="144"/>
      <c r="D19" s="12">
        <f t="shared" si="2"/>
        <v>0</v>
      </c>
      <c r="E19" s="196"/>
      <c r="F19" s="108" t="s">
        <v>115</v>
      </c>
      <c r="G19" s="114">
        <v>7</v>
      </c>
      <c r="H19" s="144"/>
      <c r="I19" s="12">
        <f t="shared" si="1"/>
        <v>0</v>
      </c>
    </row>
    <row r="20" spans="1:9" ht="21" customHeight="1" thickBot="1" x14ac:dyDescent="0.25">
      <c r="A20" s="108" t="s">
        <v>112</v>
      </c>
      <c r="B20" s="114">
        <v>53</v>
      </c>
      <c r="C20" s="144"/>
      <c r="D20" s="12">
        <f t="shared" si="2"/>
        <v>0</v>
      </c>
      <c r="E20" s="196"/>
      <c r="F20" s="109" t="s">
        <v>116</v>
      </c>
      <c r="G20" s="115">
        <v>7</v>
      </c>
      <c r="H20" s="145"/>
      <c r="I20" s="77">
        <f t="shared" si="1"/>
        <v>0</v>
      </c>
    </row>
    <row r="21" spans="1:9" ht="18" thickBot="1" x14ac:dyDescent="0.25">
      <c r="A21" s="109" t="s">
        <v>114</v>
      </c>
      <c r="B21" s="115">
        <v>33</v>
      </c>
      <c r="C21" s="145"/>
      <c r="D21" s="77">
        <f t="shared" si="2"/>
        <v>0</v>
      </c>
      <c r="E21" s="110"/>
      <c r="F21" s="118"/>
      <c r="G21" s="119"/>
      <c r="H21" s="111"/>
      <c r="I21" s="111"/>
    </row>
    <row r="22" spans="1:9" ht="17" thickBot="1" x14ac:dyDescent="0.25">
      <c r="E22" s="110"/>
      <c r="F22" s="201" t="s">
        <v>136</v>
      </c>
      <c r="G22" s="202"/>
      <c r="H22" s="202"/>
      <c r="I22" s="203"/>
    </row>
    <row r="23" spans="1:9" ht="23" customHeight="1" thickBot="1" x14ac:dyDescent="0.25">
      <c r="A23" s="193" t="s">
        <v>131</v>
      </c>
      <c r="B23" s="194"/>
      <c r="C23" s="194"/>
      <c r="D23" s="195"/>
      <c r="E23" s="196"/>
      <c r="F23" s="212" t="s">
        <v>137</v>
      </c>
      <c r="G23" s="213"/>
      <c r="H23" s="213"/>
      <c r="I23" s="214"/>
    </row>
    <row r="24" spans="1:9" ht="23" customHeight="1" x14ac:dyDescent="0.2">
      <c r="A24" s="73" t="s">
        <v>127</v>
      </c>
      <c r="B24" s="113" t="s">
        <v>1</v>
      </c>
      <c r="C24" s="25" t="s">
        <v>128</v>
      </c>
      <c r="D24" s="98" t="s">
        <v>129</v>
      </c>
      <c r="E24" s="196"/>
      <c r="F24" s="204" t="s">
        <v>138</v>
      </c>
      <c r="G24" s="205"/>
      <c r="H24" s="205"/>
      <c r="I24" s="206"/>
    </row>
    <row r="25" spans="1:9" ht="23" customHeight="1" x14ac:dyDescent="0.2">
      <c r="A25" s="108" t="s">
        <v>117</v>
      </c>
      <c r="B25" s="114">
        <v>98</v>
      </c>
      <c r="C25" s="144"/>
      <c r="D25" s="12">
        <f>B25*C25</f>
        <v>0</v>
      </c>
      <c r="E25" s="196"/>
      <c r="F25" s="204" t="s">
        <v>139</v>
      </c>
      <c r="G25" s="205"/>
      <c r="H25" s="205"/>
      <c r="I25" s="206"/>
    </row>
    <row r="26" spans="1:9" ht="23" customHeight="1" x14ac:dyDescent="0.2">
      <c r="A26" s="108" t="s">
        <v>118</v>
      </c>
      <c r="B26" s="114">
        <v>98</v>
      </c>
      <c r="C26" s="144"/>
      <c r="D26" s="12">
        <f t="shared" ref="D26:D33" si="3">B26*C26</f>
        <v>0</v>
      </c>
      <c r="E26" s="196"/>
      <c r="F26" s="204" t="s">
        <v>153</v>
      </c>
      <c r="G26" s="205"/>
      <c r="H26" s="205"/>
      <c r="I26" s="206"/>
    </row>
    <row r="27" spans="1:9" ht="23" customHeight="1" x14ac:dyDescent="0.2">
      <c r="A27" s="108" t="s">
        <v>119</v>
      </c>
      <c r="B27" s="114">
        <v>103</v>
      </c>
      <c r="C27" s="144"/>
      <c r="D27" s="12">
        <f t="shared" si="3"/>
        <v>0</v>
      </c>
      <c r="E27" s="196"/>
      <c r="F27" s="204" t="s">
        <v>132</v>
      </c>
      <c r="G27" s="205"/>
      <c r="H27" s="205"/>
      <c r="I27" s="206"/>
    </row>
    <row r="28" spans="1:9" ht="23" customHeight="1" x14ac:dyDescent="0.2">
      <c r="A28" s="108" t="s">
        <v>120</v>
      </c>
      <c r="B28" s="114">
        <v>119</v>
      </c>
      <c r="C28" s="144"/>
      <c r="D28" s="12">
        <f t="shared" si="3"/>
        <v>0</v>
      </c>
      <c r="E28" s="196"/>
      <c r="F28" s="204" t="s">
        <v>140</v>
      </c>
      <c r="G28" s="205"/>
      <c r="H28" s="205"/>
      <c r="I28" s="206"/>
    </row>
    <row r="29" spans="1:9" ht="23" customHeight="1" x14ac:dyDescent="0.2">
      <c r="A29" s="108" t="s">
        <v>121</v>
      </c>
      <c r="B29" s="114">
        <v>85</v>
      </c>
      <c r="C29" s="144"/>
      <c r="D29" s="12">
        <f t="shared" si="3"/>
        <v>0</v>
      </c>
      <c r="E29" s="196"/>
      <c r="F29" s="204" t="s">
        <v>148</v>
      </c>
      <c r="G29" s="205"/>
      <c r="H29" s="205"/>
      <c r="I29" s="206"/>
    </row>
    <row r="30" spans="1:9" ht="23" customHeight="1" x14ac:dyDescent="0.2">
      <c r="A30" s="108" t="s">
        <v>122</v>
      </c>
      <c r="B30" s="114">
        <v>71</v>
      </c>
      <c r="C30" s="144"/>
      <c r="D30" s="12">
        <f t="shared" si="3"/>
        <v>0</v>
      </c>
      <c r="E30" s="196"/>
      <c r="F30" s="204" t="s">
        <v>133</v>
      </c>
      <c r="G30" s="205"/>
      <c r="H30" s="205"/>
      <c r="I30" s="206"/>
    </row>
    <row r="31" spans="1:9" ht="23" customHeight="1" x14ac:dyDescent="0.2">
      <c r="A31" s="108" t="s">
        <v>123</v>
      </c>
      <c r="B31" s="114">
        <v>66</v>
      </c>
      <c r="C31" s="144"/>
      <c r="D31" s="12">
        <f t="shared" si="3"/>
        <v>0</v>
      </c>
      <c r="E31" s="196"/>
      <c r="F31" s="204" t="s">
        <v>149</v>
      </c>
      <c r="G31" s="205"/>
      <c r="H31" s="205"/>
      <c r="I31" s="206"/>
    </row>
    <row r="32" spans="1:9" ht="21" customHeight="1" x14ac:dyDescent="0.2">
      <c r="A32" s="108" t="s">
        <v>124</v>
      </c>
      <c r="B32" s="114">
        <v>55</v>
      </c>
      <c r="C32" s="144"/>
      <c r="D32" s="12">
        <f t="shared" si="3"/>
        <v>0</v>
      </c>
      <c r="E32" s="196"/>
      <c r="F32" s="204" t="s">
        <v>134</v>
      </c>
      <c r="G32" s="205"/>
      <c r="H32" s="205"/>
      <c r="I32" s="206"/>
    </row>
    <row r="33" spans="1:10" ht="23" customHeight="1" thickBot="1" x14ac:dyDescent="0.25">
      <c r="A33" s="109" t="s">
        <v>125</v>
      </c>
      <c r="B33" s="115">
        <v>22</v>
      </c>
      <c r="C33" s="145"/>
      <c r="D33" s="77">
        <f t="shared" si="3"/>
        <v>0</v>
      </c>
      <c r="E33" s="110"/>
      <c r="F33" s="204" t="s">
        <v>135</v>
      </c>
      <c r="G33" s="205"/>
      <c r="H33" s="205"/>
      <c r="I33" s="206"/>
    </row>
    <row r="34" spans="1:10" ht="20" customHeight="1" thickBot="1" x14ac:dyDescent="0.25">
      <c r="A34" s="116"/>
      <c r="B34" s="117"/>
      <c r="C34" s="110"/>
      <c r="D34" s="110"/>
      <c r="E34" s="200"/>
      <c r="F34" s="207" t="s">
        <v>143</v>
      </c>
      <c r="G34" s="207"/>
      <c r="H34" s="207"/>
      <c r="I34" s="208"/>
    </row>
    <row r="35" spans="1:10" ht="22" customHeight="1" thickBot="1" x14ac:dyDescent="0.25">
      <c r="A35" s="193" t="s">
        <v>144</v>
      </c>
      <c r="B35" s="194"/>
      <c r="C35" s="194"/>
      <c r="D35" s="195"/>
      <c r="E35" s="200"/>
      <c r="F35" s="207" t="s">
        <v>142</v>
      </c>
      <c r="G35" s="207"/>
      <c r="H35" s="207"/>
      <c r="I35" s="208"/>
    </row>
    <row r="36" spans="1:10" x14ac:dyDescent="0.2">
      <c r="A36" s="73" t="s">
        <v>127</v>
      </c>
      <c r="B36" s="113" t="s">
        <v>1</v>
      </c>
      <c r="C36" s="25" t="s">
        <v>128</v>
      </c>
      <c r="D36" s="98" t="s">
        <v>129</v>
      </c>
      <c r="E36" s="200"/>
      <c r="F36" s="207" t="s">
        <v>141</v>
      </c>
      <c r="G36" s="207"/>
      <c r="H36" s="207"/>
      <c r="I36" s="208"/>
    </row>
    <row r="37" spans="1:10" ht="34" x14ac:dyDescent="0.2">
      <c r="A37" s="108" t="s">
        <v>145</v>
      </c>
      <c r="B37" s="114">
        <v>54</v>
      </c>
      <c r="C37" s="144"/>
      <c r="D37" s="12">
        <f>B37*C37</f>
        <v>0</v>
      </c>
      <c r="E37" s="200"/>
      <c r="F37" s="73" t="s">
        <v>127</v>
      </c>
      <c r="G37" s="113" t="s">
        <v>1</v>
      </c>
      <c r="H37" s="25" t="s">
        <v>128</v>
      </c>
      <c r="I37" s="98" t="s">
        <v>129</v>
      </c>
    </row>
    <row r="38" spans="1:10" ht="24" customHeight="1" x14ac:dyDescent="0.2">
      <c r="A38" s="108" t="s">
        <v>146</v>
      </c>
      <c r="B38" s="114">
        <v>56</v>
      </c>
      <c r="C38" s="144"/>
      <c r="D38" s="12">
        <f t="shared" ref="D38:D39" si="4">B38*C38</f>
        <v>0</v>
      </c>
      <c r="E38" s="200"/>
      <c r="F38" s="108" t="s">
        <v>155</v>
      </c>
      <c r="G38" s="114">
        <v>6604</v>
      </c>
      <c r="H38" s="144"/>
      <c r="I38" s="12">
        <f>+G38*H38</f>
        <v>0</v>
      </c>
      <c r="J38" s="127"/>
    </row>
    <row r="39" spans="1:10" ht="21" customHeight="1" thickBot="1" x14ac:dyDescent="0.25">
      <c r="A39" s="108" t="s">
        <v>147</v>
      </c>
      <c r="B39" s="114">
        <v>110</v>
      </c>
      <c r="C39" s="144"/>
      <c r="D39" s="12">
        <f t="shared" si="4"/>
        <v>0</v>
      </c>
      <c r="E39" s="110"/>
      <c r="F39" s="122"/>
      <c r="G39" s="121"/>
      <c r="H39" s="125"/>
      <c r="I39" s="126"/>
    </row>
    <row r="40" spans="1:10" ht="17" thickBot="1" x14ac:dyDescent="0.25">
      <c r="A40" s="109"/>
      <c r="B40" s="115"/>
      <c r="C40" s="145"/>
      <c r="D40" s="77"/>
      <c r="E40" s="110"/>
      <c r="F40" s="116"/>
      <c r="G40" s="117"/>
      <c r="H40" s="110"/>
      <c r="I40" s="110"/>
    </row>
    <row r="41" spans="1:10" ht="19" x14ac:dyDescent="0.25">
      <c r="A41" s="116"/>
      <c r="B41" s="117"/>
      <c r="C41" s="110"/>
      <c r="D41" s="110"/>
      <c r="E41" s="215" t="s">
        <v>160</v>
      </c>
      <c r="F41" s="215"/>
      <c r="G41" s="215"/>
      <c r="H41" s="215"/>
      <c r="I41" s="150">
        <f>D3+D4+D5+D6+D7+D8+D9+D11+D15+D16+D17+D18+D20+D21+D25+D26+D27+D28+D29+D30+D31+D32+D33+I3+I4+I5+I6+I7+I8+I9+I10+I11+I12+I13+I14+I15+I16+I17+I18+I19+I20+D37+D38+D39+I38+D19+D10</f>
        <v>0</v>
      </c>
    </row>
    <row r="42" spans="1:10" x14ac:dyDescent="0.2">
      <c r="A42" s="116"/>
      <c r="B42" s="117"/>
      <c r="C42" s="110"/>
      <c r="D42" s="110"/>
      <c r="E42" s="112"/>
      <c r="F42" s="120"/>
      <c r="G42" s="110"/>
      <c r="H42" s="110"/>
      <c r="I42" s="110"/>
    </row>
    <row r="43" spans="1:10" x14ac:dyDescent="0.2">
      <c r="A43" s="210"/>
      <c r="B43" s="210"/>
      <c r="C43" s="210"/>
      <c r="D43" s="210"/>
      <c r="E43" s="112"/>
      <c r="F43" s="110"/>
      <c r="G43" s="110"/>
      <c r="H43" s="110"/>
      <c r="I43" s="110"/>
    </row>
    <row r="44" spans="1:10" x14ac:dyDescent="0.2">
      <c r="A44" s="116"/>
      <c r="B44" s="117"/>
      <c r="C44" s="110"/>
      <c r="D44" s="110"/>
      <c r="E44" s="112"/>
      <c r="F44" s="209"/>
      <c r="G44" s="209"/>
      <c r="H44" s="209"/>
      <c r="I44" s="110"/>
    </row>
    <row r="45" spans="1:10" x14ac:dyDescent="0.2">
      <c r="A45" s="116"/>
      <c r="B45" s="117"/>
      <c r="C45" s="110"/>
      <c r="D45" s="110"/>
      <c r="E45" s="112"/>
      <c r="F45" s="112"/>
      <c r="G45" s="112"/>
      <c r="H45" s="112"/>
      <c r="I45" s="112"/>
    </row>
    <row r="46" spans="1:10" x14ac:dyDescent="0.2">
      <c r="A46" s="116"/>
      <c r="B46" s="117"/>
      <c r="C46" s="110"/>
      <c r="D46" s="110"/>
      <c r="E46" s="112"/>
      <c r="F46" s="112"/>
      <c r="G46" s="112"/>
      <c r="H46" s="112"/>
      <c r="I46" s="112"/>
    </row>
    <row r="47" spans="1:10" x14ac:dyDescent="0.2">
      <c r="A47" s="116"/>
      <c r="B47" s="117"/>
      <c r="C47" s="110"/>
      <c r="D47" s="110"/>
      <c r="E47" s="112"/>
      <c r="F47" s="112"/>
      <c r="G47" s="112"/>
      <c r="H47" s="112"/>
      <c r="I47" s="112"/>
    </row>
    <row r="48" spans="1:10" x14ac:dyDescent="0.2">
      <c r="A48" s="211"/>
      <c r="B48" s="211"/>
      <c r="C48" s="211"/>
      <c r="D48" s="211"/>
      <c r="E48" s="112"/>
      <c r="F48" s="112"/>
      <c r="G48" s="112"/>
      <c r="H48" s="112"/>
      <c r="I48" s="112"/>
    </row>
    <row r="49" spans="1:9" x14ac:dyDescent="0.2">
      <c r="A49" s="116"/>
      <c r="B49" s="117"/>
      <c r="C49" s="110"/>
      <c r="D49" s="110"/>
      <c r="E49" s="112"/>
      <c r="F49" s="112"/>
      <c r="G49" s="112"/>
      <c r="H49" s="112"/>
      <c r="I49" s="112"/>
    </row>
    <row r="50" spans="1:9" x14ac:dyDescent="0.2">
      <c r="A50" s="116"/>
      <c r="B50" s="117"/>
      <c r="C50" s="110"/>
      <c r="D50" s="110"/>
      <c r="F50" s="112"/>
      <c r="G50" s="112"/>
      <c r="H50" s="112"/>
      <c r="I50" s="112"/>
    </row>
    <row r="51" spans="1:9" x14ac:dyDescent="0.2">
      <c r="A51" s="116"/>
      <c r="B51" s="117"/>
      <c r="C51" s="110"/>
      <c r="D51" s="110"/>
      <c r="F51" s="112"/>
      <c r="G51" s="112"/>
      <c r="H51" s="112"/>
      <c r="I51" s="112"/>
    </row>
    <row r="52" spans="1:9" x14ac:dyDescent="0.2">
      <c r="F52" s="112"/>
      <c r="G52" s="112"/>
      <c r="H52" s="112"/>
      <c r="I52" s="112"/>
    </row>
    <row r="53" spans="1:9" x14ac:dyDescent="0.2">
      <c r="F53" s="112"/>
      <c r="G53" s="112"/>
      <c r="H53" s="112"/>
      <c r="I53" s="112"/>
    </row>
  </sheetData>
  <autoFilter ref="A1:A3" xr:uid="{FD74677E-E04C-8B49-90A2-F8B05F49CA82}"/>
  <sortState xmlns:xlrd2="http://schemas.microsoft.com/office/spreadsheetml/2017/richdata2" ref="A1:A3">
    <sortCondition ref="A1"/>
  </sortState>
  <mergeCells count="28">
    <mergeCell ref="F44:H44"/>
    <mergeCell ref="A43:D43"/>
    <mergeCell ref="A48:D48"/>
    <mergeCell ref="F23:I23"/>
    <mergeCell ref="F24:I24"/>
    <mergeCell ref="F25:I25"/>
    <mergeCell ref="F26:I26"/>
    <mergeCell ref="E23:E32"/>
    <mergeCell ref="F29:I29"/>
    <mergeCell ref="F30:I30"/>
    <mergeCell ref="F31:I31"/>
    <mergeCell ref="F32:I32"/>
    <mergeCell ref="F33:I33"/>
    <mergeCell ref="F34:I34"/>
    <mergeCell ref="E41:H41"/>
    <mergeCell ref="A23:D23"/>
    <mergeCell ref="A35:D35"/>
    <mergeCell ref="A1:D1"/>
    <mergeCell ref="E1:E13"/>
    <mergeCell ref="F1:I1"/>
    <mergeCell ref="A13:D13"/>
    <mergeCell ref="E14:E20"/>
    <mergeCell ref="E34:E38"/>
    <mergeCell ref="F22:I22"/>
    <mergeCell ref="F27:I27"/>
    <mergeCell ref="F28:I28"/>
    <mergeCell ref="F35:I35"/>
    <mergeCell ref="F36:I36"/>
  </mergeCells>
  <pageMargins left="0.7" right="0.7" top="0.75" bottom="0.75" header="0.3" footer="0.3"/>
  <pageSetup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Equipment Order Form</vt:lpstr>
      <vt:lpstr>Parts, Accessories &amp; Kits</vt:lpstr>
      <vt:lpstr>'Equipment 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Beasley</dc:creator>
  <cp:lastModifiedBy>Jennifer Scheer</cp:lastModifiedBy>
  <cp:lastPrinted>2025-08-04T18:06:00Z</cp:lastPrinted>
  <dcterms:created xsi:type="dcterms:W3CDTF">2019-12-30T17:17:41Z</dcterms:created>
  <dcterms:modified xsi:type="dcterms:W3CDTF">2025-09-25T14:56:46Z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